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64011"/>
  <mc:AlternateContent xmlns:mc="http://schemas.openxmlformats.org/markup-compatibility/2006">
    <mc:Choice Requires="x15">
      <x15ac:absPath xmlns:x15ac="http://schemas.microsoft.com/office/spreadsheetml/2010/11/ac" url="C:\Users\RR266779\Desktop\TASK-ORIENTED-GRASP-ANALYSIS\excel\"/>
    </mc:Choice>
  </mc:AlternateContent>
  <bookViews>
    <workbookView xWindow="-120" yWindow="-120" windowWidth="19320" windowHeight="5900" tabRatio="757"/>
  </bookViews>
  <sheets>
    <sheet name="PRESENTATION" sheetId="1" r:id="rId1"/>
    <sheet name="TASKS" sheetId="2" r:id="rId2"/>
    <sheet name="T - Obj &amp; Force Desc" sheetId="3" r:id="rId3"/>
    <sheet name="grasp info" sheetId="6" r:id="rId4"/>
    <sheet name="raw grasp info" sheetId="7" r:id="rId5"/>
    <sheet name="alpha analysis" sheetId="8" state="hidden" r:id="rId6"/>
    <sheet name="force analysis" sheetId="9" state="hidden" r:id="rId7"/>
    <sheet name="raw alpha for graphs" sheetId="10" state="hidden" r:id="rId8"/>
    <sheet name="raw alpha" sheetId="12" r:id="rId9"/>
    <sheet name="raw alpha mod for graphs" sheetId="13" state="hidden" r:id="rId10"/>
    <sheet name="raw alpha mod" sheetId="14" r:id="rId11"/>
    <sheet name="force from alpha" sheetId="11" r:id="rId12"/>
    <sheet name="raw forces fmin" sheetId="15" r:id="rId13"/>
    <sheet name="raw forces vec" sheetId="16" r:id="rId14"/>
    <sheet name="formatting" sheetId="17" r:id="rId15"/>
  </sheets>
  <calcPr calcId="162913"/>
</workbook>
</file>

<file path=xl/calcChain.xml><?xml version="1.0" encoding="utf-8"?>
<calcChain xmlns="http://schemas.openxmlformats.org/spreadsheetml/2006/main">
  <c r="C84" i="3" l="1"/>
  <c r="L84" i="3" s="1"/>
  <c r="C83" i="3"/>
  <c r="C81" i="3"/>
  <c r="C80" i="3"/>
  <c r="L80" i="3" s="1"/>
  <c r="C73" i="3"/>
  <c r="L73" i="3" s="1"/>
  <c r="C72" i="3"/>
  <c r="C69" i="3"/>
  <c r="C63" i="3"/>
  <c r="L63" i="3" s="1"/>
  <c r="C62" i="3"/>
  <c r="L62" i="3" s="1"/>
  <c r="C58" i="3"/>
  <c r="C57" i="3"/>
  <c r="L57" i="3" s="1"/>
  <c r="C68" i="3"/>
  <c r="C55" i="3"/>
  <c r="C52" i="3"/>
  <c r="F83" i="3"/>
  <c r="F81" i="3"/>
  <c r="F74" i="3"/>
  <c r="F72" i="3"/>
  <c r="F69" i="3"/>
  <c r="F68" i="3"/>
  <c r="F66" i="3"/>
  <c r="F63" i="3"/>
  <c r="F61" i="3"/>
  <c r="F58" i="3"/>
  <c r="F55" i="3"/>
  <c r="F54" i="3"/>
  <c r="C51" i="3"/>
  <c r="L51" i="3" s="1"/>
  <c r="B52" i="17"/>
  <c r="A52" i="17"/>
  <c r="B51" i="17"/>
  <c r="C51" i="17" s="1"/>
  <c r="A51" i="17"/>
  <c r="B50" i="17"/>
  <c r="A50" i="17"/>
  <c r="B49" i="17"/>
  <c r="C49" i="17" s="1"/>
  <c r="A49" i="17"/>
  <c r="B48" i="17"/>
  <c r="A48" i="17"/>
  <c r="B47" i="17"/>
  <c r="C47" i="17" s="1"/>
  <c r="A47" i="17"/>
  <c r="B46" i="17"/>
  <c r="A46" i="17"/>
  <c r="B45" i="17"/>
  <c r="C45" i="17" s="1"/>
  <c r="A45" i="17"/>
  <c r="B44" i="17"/>
  <c r="A44" i="17"/>
  <c r="B43" i="17"/>
  <c r="C43" i="17" s="1"/>
  <c r="A43" i="17"/>
  <c r="B42" i="17"/>
  <c r="A42" i="17"/>
  <c r="B41" i="17"/>
  <c r="C41" i="17" s="1"/>
  <c r="A41" i="17"/>
  <c r="B40" i="17"/>
  <c r="A40" i="17"/>
  <c r="B39" i="17"/>
  <c r="C39" i="17" s="1"/>
  <c r="A39" i="17"/>
  <c r="B38" i="17"/>
  <c r="A38" i="17"/>
  <c r="B37" i="17"/>
  <c r="C37" i="17" s="1"/>
  <c r="A37" i="17"/>
  <c r="B36" i="17"/>
  <c r="A36" i="17"/>
  <c r="B35" i="17"/>
  <c r="C35" i="17" s="1"/>
  <c r="A35" i="17"/>
  <c r="B34" i="17"/>
  <c r="A34" i="17"/>
  <c r="B33" i="17"/>
  <c r="C33" i="17" s="1"/>
  <c r="A33" i="17"/>
  <c r="B32" i="17"/>
  <c r="A32" i="17"/>
  <c r="B31" i="17"/>
  <c r="C31" i="17" s="1"/>
  <c r="A31" i="17"/>
  <c r="B30" i="17"/>
  <c r="A30" i="17"/>
  <c r="B29" i="17"/>
  <c r="C29" i="17" s="1"/>
  <c r="A29" i="17"/>
  <c r="B28" i="17"/>
  <c r="A28" i="17"/>
  <c r="B27" i="17"/>
  <c r="C27" i="17" s="1"/>
  <c r="A27" i="17"/>
  <c r="B26" i="17"/>
  <c r="A26" i="17"/>
  <c r="B25" i="17"/>
  <c r="C25" i="17" s="1"/>
  <c r="A25" i="17"/>
  <c r="B24" i="17"/>
  <c r="A24" i="17"/>
  <c r="B23" i="17"/>
  <c r="C23" i="17" s="1"/>
  <c r="A23" i="17"/>
  <c r="B22" i="17"/>
  <c r="A22" i="17"/>
  <c r="B21" i="17"/>
  <c r="C21" i="17" s="1"/>
  <c r="A21" i="17"/>
  <c r="B20" i="17"/>
  <c r="A20" i="17"/>
  <c r="B19" i="17"/>
  <c r="C19" i="17" s="1"/>
  <c r="A19" i="17"/>
  <c r="B18" i="17"/>
  <c r="A18" i="17"/>
  <c r="B17" i="17"/>
  <c r="C17" i="17" s="1"/>
  <c r="A17" i="17"/>
  <c r="C16" i="17"/>
  <c r="B16" i="17"/>
  <c r="D16" i="17" s="1"/>
  <c r="A16" i="17"/>
  <c r="B15" i="17"/>
  <c r="C15" i="17" s="1"/>
  <c r="A15" i="17"/>
  <c r="B14" i="17"/>
  <c r="C14" i="17" s="1"/>
  <c r="A14" i="17"/>
  <c r="B13" i="17"/>
  <c r="A13" i="17"/>
  <c r="B12" i="17"/>
  <c r="A12" i="17"/>
  <c r="C11" i="17"/>
  <c r="B11" i="17"/>
  <c r="A11" i="17"/>
  <c r="B10" i="17"/>
  <c r="C10" i="17" s="1"/>
  <c r="A10" i="17"/>
  <c r="B9" i="17"/>
  <c r="A9" i="17"/>
  <c r="B8" i="17"/>
  <c r="A8" i="17"/>
  <c r="C7" i="17"/>
  <c r="B7" i="17"/>
  <c r="A7" i="17"/>
  <c r="B6" i="17"/>
  <c r="C6" i="17" s="1"/>
  <c r="A6" i="17"/>
  <c r="B5" i="17"/>
  <c r="A5" i="17"/>
  <c r="B4" i="17"/>
  <c r="A4" i="17"/>
  <c r="C3" i="17"/>
  <c r="B3" i="17"/>
  <c r="A3" i="17"/>
  <c r="B2" i="17"/>
  <c r="C2" i="17" s="1"/>
  <c r="A2" i="17"/>
  <c r="B1" i="17"/>
  <c r="AP53" i="13"/>
  <c r="AO53" i="13"/>
  <c r="AN53" i="13"/>
  <c r="AM53" i="13"/>
  <c r="AL53" i="13"/>
  <c r="AK53" i="13"/>
  <c r="AJ53" i="13"/>
  <c r="AI53" i="13"/>
  <c r="AH53" i="13"/>
  <c r="AG53" i="13"/>
  <c r="AF53" i="13"/>
  <c r="AE53" i="13"/>
  <c r="AD53" i="13"/>
  <c r="AC53" i="13"/>
  <c r="AB53" i="13"/>
  <c r="AA53" i="13"/>
  <c r="Z53" i="13"/>
  <c r="Y53" i="13"/>
  <c r="X53" i="13"/>
  <c r="W53" i="13"/>
  <c r="V53" i="13"/>
  <c r="U53" i="13"/>
  <c r="T53" i="13"/>
  <c r="S53" i="13"/>
  <c r="R53" i="13"/>
  <c r="Q53" i="13"/>
  <c r="P53" i="13"/>
  <c r="O53" i="13"/>
  <c r="N53" i="13"/>
  <c r="M53" i="13"/>
  <c r="L53" i="13"/>
  <c r="K53" i="13"/>
  <c r="J53" i="13"/>
  <c r="I53" i="13"/>
  <c r="H53" i="13"/>
  <c r="G53" i="13"/>
  <c r="F53" i="13"/>
  <c r="E53" i="13"/>
  <c r="D53" i="13"/>
  <c r="C53" i="13"/>
  <c r="B53" i="13"/>
  <c r="A53" i="13"/>
  <c r="AP52" i="13"/>
  <c r="AO52" i="13"/>
  <c r="AN52" i="13"/>
  <c r="AM52" i="13"/>
  <c r="AL52" i="13"/>
  <c r="AK52" i="13"/>
  <c r="AJ52" i="13"/>
  <c r="AI52" i="13"/>
  <c r="AH52" i="13"/>
  <c r="AG52" i="13"/>
  <c r="AF52" i="13"/>
  <c r="AE52" i="13"/>
  <c r="AD52" i="13"/>
  <c r="AC52" i="13"/>
  <c r="AB52" i="13"/>
  <c r="AA52" i="13"/>
  <c r="Z52" i="13"/>
  <c r="Y52" i="13"/>
  <c r="X52" i="13"/>
  <c r="W52" i="13"/>
  <c r="V52" i="13"/>
  <c r="U52" i="13"/>
  <c r="T52" i="13"/>
  <c r="S52" i="13"/>
  <c r="R52" i="13"/>
  <c r="Q52" i="13"/>
  <c r="P52" i="13"/>
  <c r="O52" i="13"/>
  <c r="N52" i="13"/>
  <c r="M52" i="13"/>
  <c r="L52" i="13"/>
  <c r="K52" i="13"/>
  <c r="J52" i="13"/>
  <c r="I52" i="13"/>
  <c r="H52" i="13"/>
  <c r="G52" i="13"/>
  <c r="F52" i="13"/>
  <c r="E52" i="13"/>
  <c r="D52" i="13"/>
  <c r="C52" i="13"/>
  <c r="B52" i="13"/>
  <c r="A52" i="13"/>
  <c r="AP51" i="13"/>
  <c r="AO51" i="13"/>
  <c r="AN51" i="13"/>
  <c r="AM51" i="13"/>
  <c r="AL51" i="13"/>
  <c r="AK51" i="13"/>
  <c r="AJ51" i="13"/>
  <c r="AI51" i="13"/>
  <c r="AH51" i="13"/>
  <c r="AG51" i="13"/>
  <c r="AF51" i="13"/>
  <c r="AE51" i="13"/>
  <c r="AD51" i="13"/>
  <c r="AC51" i="13"/>
  <c r="AB51" i="13"/>
  <c r="AA51" i="13"/>
  <c r="Z51" i="13"/>
  <c r="Y51" i="13"/>
  <c r="X51" i="13"/>
  <c r="W51" i="13"/>
  <c r="V51" i="13"/>
  <c r="U51" i="13"/>
  <c r="T51" i="13"/>
  <c r="S51" i="13"/>
  <c r="R51" i="13"/>
  <c r="Q51" i="13"/>
  <c r="P51" i="13"/>
  <c r="O51" i="13"/>
  <c r="N51" i="13"/>
  <c r="M51" i="13"/>
  <c r="L51" i="13"/>
  <c r="K51" i="13"/>
  <c r="J51" i="13"/>
  <c r="I51" i="13"/>
  <c r="H51" i="13"/>
  <c r="G51" i="13"/>
  <c r="F51" i="13"/>
  <c r="E51" i="13"/>
  <c r="D51" i="13"/>
  <c r="C51" i="13"/>
  <c r="B51" i="13"/>
  <c r="A51" i="13"/>
  <c r="AP50" i="13"/>
  <c r="AO50" i="13"/>
  <c r="AN50" i="13"/>
  <c r="AM50" i="13"/>
  <c r="AL50" i="13"/>
  <c r="AK50" i="13"/>
  <c r="AJ50" i="13"/>
  <c r="AI50" i="13"/>
  <c r="AH50" i="13"/>
  <c r="AG50" i="13"/>
  <c r="AF50" i="13"/>
  <c r="AE50" i="13"/>
  <c r="AD50" i="13"/>
  <c r="AC50" i="13"/>
  <c r="AB50" i="13"/>
  <c r="AA50" i="13"/>
  <c r="Z50" i="13"/>
  <c r="Y50" i="13"/>
  <c r="X50" i="13"/>
  <c r="W50" i="13"/>
  <c r="V50" i="13"/>
  <c r="U50" i="13"/>
  <c r="T50" i="13"/>
  <c r="S50" i="13"/>
  <c r="R50" i="13"/>
  <c r="Q50" i="13"/>
  <c r="P50" i="13"/>
  <c r="O50" i="13"/>
  <c r="N50" i="13"/>
  <c r="M50" i="13"/>
  <c r="L50" i="13"/>
  <c r="K50" i="13"/>
  <c r="J50" i="13"/>
  <c r="I50" i="13"/>
  <c r="H50" i="13"/>
  <c r="G50" i="13"/>
  <c r="F50" i="13"/>
  <c r="E50" i="13"/>
  <c r="D50" i="13"/>
  <c r="C50" i="13"/>
  <c r="B50" i="13"/>
  <c r="A50" i="13"/>
  <c r="AP49" i="13"/>
  <c r="AO49" i="13"/>
  <c r="AN49" i="13"/>
  <c r="AM49" i="13"/>
  <c r="AL49" i="13"/>
  <c r="AK49" i="13"/>
  <c r="AJ49" i="13"/>
  <c r="AI49" i="13"/>
  <c r="AH49" i="13"/>
  <c r="AG49" i="13"/>
  <c r="AF49" i="13"/>
  <c r="AE49" i="13"/>
  <c r="AD49" i="13"/>
  <c r="AC49" i="13"/>
  <c r="AB49" i="13"/>
  <c r="AA49" i="13"/>
  <c r="Z49" i="13"/>
  <c r="Y49" i="13"/>
  <c r="X49" i="13"/>
  <c r="W49" i="13"/>
  <c r="V49" i="13"/>
  <c r="U49" i="13"/>
  <c r="T49" i="13"/>
  <c r="S49" i="13"/>
  <c r="R49" i="13"/>
  <c r="Q49" i="13"/>
  <c r="P49" i="13"/>
  <c r="O49" i="13"/>
  <c r="N49" i="13"/>
  <c r="M49" i="13"/>
  <c r="L49" i="13"/>
  <c r="K49" i="13"/>
  <c r="J49" i="13"/>
  <c r="I49" i="13"/>
  <c r="H49" i="13"/>
  <c r="G49" i="13"/>
  <c r="F49" i="13"/>
  <c r="E49" i="13"/>
  <c r="D49" i="13"/>
  <c r="C49" i="13"/>
  <c r="B49" i="13"/>
  <c r="A49" i="13"/>
  <c r="AP48" i="13"/>
  <c r="AO48" i="13"/>
  <c r="AN48" i="13"/>
  <c r="AM48" i="13"/>
  <c r="AL48" i="13"/>
  <c r="AK48" i="13"/>
  <c r="AJ48" i="13"/>
  <c r="AI48" i="13"/>
  <c r="AH48" i="13"/>
  <c r="AG48" i="13"/>
  <c r="AF48" i="13"/>
  <c r="AE48" i="13"/>
  <c r="AD48" i="13"/>
  <c r="AC48" i="13"/>
  <c r="AB48" i="13"/>
  <c r="AA48" i="13"/>
  <c r="Z48" i="13"/>
  <c r="Y48" i="13"/>
  <c r="X48" i="13"/>
  <c r="W48" i="13"/>
  <c r="V48" i="13"/>
  <c r="U48" i="13"/>
  <c r="T48" i="13"/>
  <c r="S48" i="13"/>
  <c r="R48" i="13"/>
  <c r="Q48" i="13"/>
  <c r="P48" i="13"/>
  <c r="O48" i="13"/>
  <c r="N48" i="13"/>
  <c r="M48" i="13"/>
  <c r="L48" i="13"/>
  <c r="K48" i="13"/>
  <c r="J48" i="13"/>
  <c r="I48" i="13"/>
  <c r="H48" i="13"/>
  <c r="G48" i="13"/>
  <c r="F48" i="13"/>
  <c r="E48" i="13"/>
  <c r="D48" i="13"/>
  <c r="C48" i="13"/>
  <c r="B48" i="13"/>
  <c r="A48" i="13"/>
  <c r="AP47" i="13"/>
  <c r="AO47" i="13"/>
  <c r="AN47" i="13"/>
  <c r="AM47" i="13"/>
  <c r="AL47" i="13"/>
  <c r="AK47" i="13"/>
  <c r="AJ47" i="13"/>
  <c r="AI47" i="13"/>
  <c r="AH47" i="13"/>
  <c r="AG47" i="13"/>
  <c r="AF47" i="13"/>
  <c r="AE47" i="13"/>
  <c r="AD47" i="13"/>
  <c r="AC47" i="13"/>
  <c r="AB47" i="13"/>
  <c r="AA47" i="13"/>
  <c r="Z47" i="13"/>
  <c r="Y47" i="13"/>
  <c r="X47" i="13"/>
  <c r="W47" i="13"/>
  <c r="V47" i="13"/>
  <c r="U47" i="13"/>
  <c r="T47" i="13"/>
  <c r="S47" i="13"/>
  <c r="R47" i="13"/>
  <c r="Q47" i="13"/>
  <c r="P47" i="13"/>
  <c r="O47" i="13"/>
  <c r="N47" i="13"/>
  <c r="M47" i="13"/>
  <c r="L47" i="13"/>
  <c r="K47" i="13"/>
  <c r="J47" i="13"/>
  <c r="I47" i="13"/>
  <c r="H47" i="13"/>
  <c r="G47" i="13"/>
  <c r="F47" i="13"/>
  <c r="E47" i="13"/>
  <c r="D47" i="13"/>
  <c r="C47" i="13"/>
  <c r="B47" i="13"/>
  <c r="A47" i="13"/>
  <c r="AP46" i="13"/>
  <c r="AO46" i="13"/>
  <c r="AN46" i="13"/>
  <c r="AM46" i="13"/>
  <c r="AL46" i="13"/>
  <c r="AK46" i="13"/>
  <c r="AJ46" i="13"/>
  <c r="AI46" i="13"/>
  <c r="AH46" i="13"/>
  <c r="AG46" i="13"/>
  <c r="AF46" i="13"/>
  <c r="AE46" i="13"/>
  <c r="AD46" i="13"/>
  <c r="AC46" i="13"/>
  <c r="AB46" i="13"/>
  <c r="AA46" i="13"/>
  <c r="Z46" i="13"/>
  <c r="Y46" i="13"/>
  <c r="X46" i="13"/>
  <c r="W46" i="13"/>
  <c r="V46" i="13"/>
  <c r="U46" i="13"/>
  <c r="T46" i="13"/>
  <c r="S46" i="13"/>
  <c r="R46" i="13"/>
  <c r="Q46" i="13"/>
  <c r="P46" i="13"/>
  <c r="O46" i="13"/>
  <c r="N46" i="13"/>
  <c r="M46" i="13"/>
  <c r="L46" i="13"/>
  <c r="K46" i="13"/>
  <c r="J46" i="13"/>
  <c r="I46" i="13"/>
  <c r="H46" i="13"/>
  <c r="G46" i="13"/>
  <c r="F46" i="13"/>
  <c r="E46" i="13"/>
  <c r="D46" i="13"/>
  <c r="C46" i="13"/>
  <c r="B46" i="13"/>
  <c r="A46" i="13"/>
  <c r="AP45" i="13"/>
  <c r="AO45" i="13"/>
  <c r="AN45" i="13"/>
  <c r="AM45" i="13"/>
  <c r="AL45" i="13"/>
  <c r="AK45" i="13"/>
  <c r="AJ45" i="13"/>
  <c r="AI45" i="13"/>
  <c r="AH45" i="13"/>
  <c r="AG45" i="13"/>
  <c r="AF45" i="13"/>
  <c r="AE45" i="13"/>
  <c r="AD45" i="13"/>
  <c r="AC45" i="13"/>
  <c r="AB45" i="13"/>
  <c r="AA45" i="13"/>
  <c r="Z45" i="13"/>
  <c r="Y45" i="13"/>
  <c r="X45" i="13"/>
  <c r="W45" i="13"/>
  <c r="V45" i="13"/>
  <c r="U45" i="13"/>
  <c r="T45" i="13"/>
  <c r="S45" i="13"/>
  <c r="R45" i="13"/>
  <c r="Q45" i="13"/>
  <c r="P45" i="13"/>
  <c r="O45" i="13"/>
  <c r="N45" i="13"/>
  <c r="M45" i="13"/>
  <c r="L45" i="13"/>
  <c r="K45" i="13"/>
  <c r="J45" i="13"/>
  <c r="I45" i="13"/>
  <c r="H45" i="13"/>
  <c r="G45" i="13"/>
  <c r="F45" i="13"/>
  <c r="E45" i="13"/>
  <c r="D45" i="13"/>
  <c r="C45" i="13"/>
  <c r="B45" i="13"/>
  <c r="A45" i="13"/>
  <c r="AP44" i="13"/>
  <c r="AO44" i="13"/>
  <c r="AN44" i="13"/>
  <c r="AM44" i="13"/>
  <c r="AL44" i="13"/>
  <c r="AK44" i="13"/>
  <c r="AJ44" i="13"/>
  <c r="AI44" i="13"/>
  <c r="AH44" i="13"/>
  <c r="AG44" i="13"/>
  <c r="AF44" i="13"/>
  <c r="AE44" i="13"/>
  <c r="AD44" i="13"/>
  <c r="AC44" i="13"/>
  <c r="AB44" i="13"/>
  <c r="AA44" i="13"/>
  <c r="Z44" i="13"/>
  <c r="Y44" i="13"/>
  <c r="X44" i="13"/>
  <c r="W44" i="13"/>
  <c r="V44" i="13"/>
  <c r="U44" i="13"/>
  <c r="T44" i="13"/>
  <c r="S44" i="13"/>
  <c r="R44" i="13"/>
  <c r="Q44" i="13"/>
  <c r="P44" i="13"/>
  <c r="O44" i="13"/>
  <c r="N44" i="13"/>
  <c r="M44" i="13"/>
  <c r="L44" i="13"/>
  <c r="K44" i="13"/>
  <c r="J44" i="13"/>
  <c r="I44" i="13"/>
  <c r="H44" i="13"/>
  <c r="G44" i="13"/>
  <c r="F44" i="13"/>
  <c r="E44" i="13"/>
  <c r="D44" i="13"/>
  <c r="C44" i="13"/>
  <c r="B44" i="13"/>
  <c r="A44" i="13"/>
  <c r="AP43" i="13"/>
  <c r="AO43" i="13"/>
  <c r="AN43" i="13"/>
  <c r="AM43" i="13"/>
  <c r="AL43" i="13"/>
  <c r="AK43" i="13"/>
  <c r="AJ43" i="13"/>
  <c r="AI43" i="13"/>
  <c r="AH43" i="13"/>
  <c r="AG43" i="13"/>
  <c r="AF43" i="13"/>
  <c r="AE43" i="13"/>
  <c r="AD43" i="13"/>
  <c r="AC43" i="13"/>
  <c r="AB43" i="13"/>
  <c r="AA43" i="13"/>
  <c r="Z43" i="13"/>
  <c r="Y43" i="13"/>
  <c r="X43" i="13"/>
  <c r="W43" i="13"/>
  <c r="V43" i="13"/>
  <c r="U43" i="13"/>
  <c r="T43" i="13"/>
  <c r="S43" i="13"/>
  <c r="R43" i="13"/>
  <c r="Q43" i="13"/>
  <c r="P43" i="13"/>
  <c r="O43" i="13"/>
  <c r="N43" i="13"/>
  <c r="M43" i="13"/>
  <c r="L43" i="13"/>
  <c r="K43" i="13"/>
  <c r="J43" i="13"/>
  <c r="I43" i="13"/>
  <c r="H43" i="13"/>
  <c r="G43" i="13"/>
  <c r="F43" i="13"/>
  <c r="E43" i="13"/>
  <c r="D43" i="13"/>
  <c r="C43" i="13"/>
  <c r="B43" i="13"/>
  <c r="A43" i="13"/>
  <c r="AP42" i="13"/>
  <c r="AO42" i="13"/>
  <c r="AN42" i="13"/>
  <c r="AM42" i="13"/>
  <c r="AL42" i="13"/>
  <c r="AK42" i="13"/>
  <c r="AJ42" i="13"/>
  <c r="AI42" i="13"/>
  <c r="AH42" i="13"/>
  <c r="AG42" i="13"/>
  <c r="AF42" i="13"/>
  <c r="AE42" i="13"/>
  <c r="AD42" i="13"/>
  <c r="AC42" i="13"/>
  <c r="AB42" i="13"/>
  <c r="AA42" i="13"/>
  <c r="Z42" i="13"/>
  <c r="Y42" i="13"/>
  <c r="X42" i="13"/>
  <c r="W42" i="13"/>
  <c r="V42" i="13"/>
  <c r="U42" i="13"/>
  <c r="T42" i="13"/>
  <c r="S42" i="13"/>
  <c r="R42" i="13"/>
  <c r="Q42" i="13"/>
  <c r="P42" i="13"/>
  <c r="O42" i="13"/>
  <c r="N42" i="13"/>
  <c r="M42" i="13"/>
  <c r="L42" i="13"/>
  <c r="K42" i="13"/>
  <c r="J42" i="13"/>
  <c r="I42" i="13"/>
  <c r="H42" i="13"/>
  <c r="G42" i="13"/>
  <c r="F42" i="13"/>
  <c r="E42" i="13"/>
  <c r="D42" i="13"/>
  <c r="C42" i="13"/>
  <c r="B42" i="13"/>
  <c r="A42" i="13"/>
  <c r="AP41" i="13"/>
  <c r="AO41" i="13"/>
  <c r="AN41" i="13"/>
  <c r="AM41" i="13"/>
  <c r="AL41" i="13"/>
  <c r="AK41" i="13"/>
  <c r="AJ41" i="13"/>
  <c r="AI41" i="13"/>
  <c r="AH41" i="13"/>
  <c r="AG41" i="13"/>
  <c r="AF41" i="13"/>
  <c r="AE41" i="13"/>
  <c r="AD41" i="13"/>
  <c r="AC41" i="13"/>
  <c r="AB41" i="13"/>
  <c r="AA41" i="13"/>
  <c r="Z41" i="13"/>
  <c r="Y41" i="13"/>
  <c r="X41" i="13"/>
  <c r="W41" i="13"/>
  <c r="V41" i="13"/>
  <c r="U41" i="13"/>
  <c r="T41" i="13"/>
  <c r="S41" i="13"/>
  <c r="R41" i="13"/>
  <c r="Q41" i="13"/>
  <c r="P41" i="13"/>
  <c r="O41" i="13"/>
  <c r="N41" i="13"/>
  <c r="M41" i="13"/>
  <c r="L41" i="13"/>
  <c r="K41" i="13"/>
  <c r="J41" i="13"/>
  <c r="I41" i="13"/>
  <c r="H41" i="13"/>
  <c r="G41" i="13"/>
  <c r="F41" i="13"/>
  <c r="E41" i="13"/>
  <c r="D41" i="13"/>
  <c r="C41" i="13"/>
  <c r="B41" i="13"/>
  <c r="A41" i="13"/>
  <c r="AP40" i="13"/>
  <c r="AO40" i="13"/>
  <c r="AN40" i="13"/>
  <c r="AM40" i="13"/>
  <c r="AL40" i="13"/>
  <c r="AK40" i="13"/>
  <c r="AJ40" i="13"/>
  <c r="AI40" i="13"/>
  <c r="AH40" i="13"/>
  <c r="AG40" i="13"/>
  <c r="AF40" i="13"/>
  <c r="AE40" i="13"/>
  <c r="AD40" i="13"/>
  <c r="AC40" i="13"/>
  <c r="AB40" i="13"/>
  <c r="AA40" i="13"/>
  <c r="Z40" i="13"/>
  <c r="Y40" i="13"/>
  <c r="X40" i="13"/>
  <c r="W40" i="13"/>
  <c r="V40" i="13"/>
  <c r="U40" i="13"/>
  <c r="T40" i="13"/>
  <c r="S40" i="13"/>
  <c r="R40" i="13"/>
  <c r="Q40" i="13"/>
  <c r="P40" i="13"/>
  <c r="O40" i="13"/>
  <c r="N40" i="13"/>
  <c r="M40" i="13"/>
  <c r="L40" i="13"/>
  <c r="K40" i="13"/>
  <c r="J40" i="13"/>
  <c r="I40" i="13"/>
  <c r="H40" i="13"/>
  <c r="G40" i="13"/>
  <c r="F40" i="13"/>
  <c r="E40" i="13"/>
  <c r="D40" i="13"/>
  <c r="C40" i="13"/>
  <c r="B40" i="13"/>
  <c r="A40" i="13"/>
  <c r="AP39" i="13"/>
  <c r="AO39" i="13"/>
  <c r="AN39" i="13"/>
  <c r="AM39" i="13"/>
  <c r="AL39" i="13"/>
  <c r="AK39" i="13"/>
  <c r="AJ39" i="13"/>
  <c r="AI39" i="13"/>
  <c r="AH39" i="13"/>
  <c r="AG39" i="13"/>
  <c r="AF39" i="13"/>
  <c r="AE39" i="13"/>
  <c r="AD39" i="13"/>
  <c r="AC39" i="13"/>
  <c r="AB39" i="13"/>
  <c r="AA39" i="13"/>
  <c r="Z39" i="13"/>
  <c r="Y39" i="13"/>
  <c r="X39" i="13"/>
  <c r="W39" i="13"/>
  <c r="V39" i="13"/>
  <c r="U39" i="13"/>
  <c r="T39" i="13"/>
  <c r="S39" i="13"/>
  <c r="R39" i="13"/>
  <c r="Q39" i="13"/>
  <c r="P39" i="13"/>
  <c r="O39" i="13"/>
  <c r="N39" i="13"/>
  <c r="M39" i="13"/>
  <c r="L39" i="13"/>
  <c r="K39" i="13"/>
  <c r="J39" i="13"/>
  <c r="I39" i="13"/>
  <c r="H39" i="13"/>
  <c r="G39" i="13"/>
  <c r="F39" i="13"/>
  <c r="E39" i="13"/>
  <c r="D39" i="13"/>
  <c r="C39" i="13"/>
  <c r="B39" i="13"/>
  <c r="A39" i="13"/>
  <c r="AP38" i="13"/>
  <c r="AO38" i="13"/>
  <c r="AN38" i="13"/>
  <c r="AM38" i="13"/>
  <c r="AL38" i="13"/>
  <c r="AK38" i="13"/>
  <c r="AJ38" i="13"/>
  <c r="AI38" i="13"/>
  <c r="AH38" i="13"/>
  <c r="AG38" i="13"/>
  <c r="AF38" i="13"/>
  <c r="AE38" i="13"/>
  <c r="AD38" i="13"/>
  <c r="AC38" i="13"/>
  <c r="AB38" i="13"/>
  <c r="AA38" i="13"/>
  <c r="Z38" i="13"/>
  <c r="Y38" i="13"/>
  <c r="X38" i="13"/>
  <c r="W38" i="13"/>
  <c r="V38" i="13"/>
  <c r="U38" i="13"/>
  <c r="T38" i="13"/>
  <c r="S38" i="13"/>
  <c r="R38" i="13"/>
  <c r="Q38" i="13"/>
  <c r="P38" i="13"/>
  <c r="O38" i="13"/>
  <c r="N38" i="13"/>
  <c r="M38" i="13"/>
  <c r="L38" i="13"/>
  <c r="K38" i="13"/>
  <c r="J38" i="13"/>
  <c r="I38" i="13"/>
  <c r="H38" i="13"/>
  <c r="G38" i="13"/>
  <c r="F38" i="13"/>
  <c r="E38" i="13"/>
  <c r="D38" i="13"/>
  <c r="C38" i="13"/>
  <c r="B38" i="13"/>
  <c r="A38" i="13"/>
  <c r="AP37" i="13"/>
  <c r="AO37" i="13"/>
  <c r="AN37" i="13"/>
  <c r="AM37" i="13"/>
  <c r="AL37" i="13"/>
  <c r="AK37" i="13"/>
  <c r="AJ37" i="13"/>
  <c r="AI37" i="13"/>
  <c r="AH37" i="13"/>
  <c r="AG37" i="13"/>
  <c r="AF37" i="13"/>
  <c r="AE37" i="13"/>
  <c r="AD37" i="13"/>
  <c r="AC37" i="13"/>
  <c r="AB37" i="13"/>
  <c r="AA37" i="13"/>
  <c r="Z37" i="13"/>
  <c r="Y37" i="13"/>
  <c r="X37" i="13"/>
  <c r="W37" i="13"/>
  <c r="V37" i="13"/>
  <c r="U37" i="13"/>
  <c r="T37" i="13"/>
  <c r="S37" i="13"/>
  <c r="R37" i="13"/>
  <c r="Q37" i="13"/>
  <c r="P37" i="13"/>
  <c r="O37" i="13"/>
  <c r="N37" i="13"/>
  <c r="M37" i="13"/>
  <c r="L37" i="13"/>
  <c r="K37" i="13"/>
  <c r="J37" i="13"/>
  <c r="I37" i="13"/>
  <c r="H37" i="13"/>
  <c r="G37" i="13"/>
  <c r="F37" i="13"/>
  <c r="E37" i="13"/>
  <c r="D37" i="13"/>
  <c r="C37" i="13"/>
  <c r="B37" i="13"/>
  <c r="A37" i="13"/>
  <c r="AP36" i="13"/>
  <c r="AO36" i="13"/>
  <c r="AN36" i="13"/>
  <c r="AM36" i="13"/>
  <c r="AL36" i="13"/>
  <c r="AK36" i="13"/>
  <c r="AJ36" i="13"/>
  <c r="AI36" i="13"/>
  <c r="AH36" i="13"/>
  <c r="AG36" i="13"/>
  <c r="AF36" i="13"/>
  <c r="AE36" i="13"/>
  <c r="AD36" i="13"/>
  <c r="AC36" i="13"/>
  <c r="AB36" i="13"/>
  <c r="AA36" i="13"/>
  <c r="Z36" i="13"/>
  <c r="Y36" i="13"/>
  <c r="X36" i="13"/>
  <c r="W36" i="13"/>
  <c r="V36" i="13"/>
  <c r="U36" i="13"/>
  <c r="T36" i="13"/>
  <c r="S36" i="13"/>
  <c r="R36" i="13"/>
  <c r="Q36" i="13"/>
  <c r="P36" i="13"/>
  <c r="O36" i="13"/>
  <c r="N36" i="13"/>
  <c r="M36" i="13"/>
  <c r="L36" i="13"/>
  <c r="K36" i="13"/>
  <c r="J36" i="13"/>
  <c r="I36" i="13"/>
  <c r="H36" i="13"/>
  <c r="G36" i="13"/>
  <c r="F36" i="13"/>
  <c r="E36" i="13"/>
  <c r="D36" i="13"/>
  <c r="C36" i="13"/>
  <c r="B36" i="13"/>
  <c r="A36" i="13"/>
  <c r="AP35" i="13"/>
  <c r="AO35" i="13"/>
  <c r="AN35" i="13"/>
  <c r="AM35" i="13"/>
  <c r="AL35" i="13"/>
  <c r="AK35" i="13"/>
  <c r="AJ35" i="13"/>
  <c r="AI35" i="13"/>
  <c r="AH35" i="13"/>
  <c r="AG35" i="13"/>
  <c r="AF35" i="13"/>
  <c r="AE35" i="13"/>
  <c r="AD35" i="13"/>
  <c r="AC35" i="13"/>
  <c r="AB35" i="13"/>
  <c r="AA35" i="13"/>
  <c r="Z35" i="13"/>
  <c r="Y35" i="13"/>
  <c r="X35" i="13"/>
  <c r="W35" i="13"/>
  <c r="V35" i="13"/>
  <c r="U35" i="13"/>
  <c r="T35" i="13"/>
  <c r="S35" i="13"/>
  <c r="R35" i="13"/>
  <c r="Q35" i="13"/>
  <c r="P35" i="13"/>
  <c r="O35" i="13"/>
  <c r="N35" i="13"/>
  <c r="M35" i="13"/>
  <c r="L35" i="13"/>
  <c r="K35" i="13"/>
  <c r="J35" i="13"/>
  <c r="I35" i="13"/>
  <c r="H35" i="13"/>
  <c r="G35" i="13"/>
  <c r="F35" i="13"/>
  <c r="E35" i="13"/>
  <c r="D35" i="13"/>
  <c r="C35" i="13"/>
  <c r="B35" i="13"/>
  <c r="A35" i="13"/>
  <c r="AP34" i="13"/>
  <c r="AO34" i="13"/>
  <c r="AN34" i="13"/>
  <c r="AM34" i="13"/>
  <c r="AL34" i="13"/>
  <c r="AK34" i="13"/>
  <c r="AJ34" i="13"/>
  <c r="AI34" i="13"/>
  <c r="AH34" i="13"/>
  <c r="AG34" i="13"/>
  <c r="AF34" i="13"/>
  <c r="AE34" i="13"/>
  <c r="AD34" i="13"/>
  <c r="AC34" i="13"/>
  <c r="AB34" i="13"/>
  <c r="AA34" i="13"/>
  <c r="Z34" i="13"/>
  <c r="Y34" i="13"/>
  <c r="X34" i="13"/>
  <c r="W34" i="13"/>
  <c r="V34" i="13"/>
  <c r="U34" i="13"/>
  <c r="T34" i="13"/>
  <c r="S34" i="13"/>
  <c r="R34" i="13"/>
  <c r="Q34" i="13"/>
  <c r="P34" i="13"/>
  <c r="O34" i="13"/>
  <c r="N34" i="13"/>
  <c r="M34" i="13"/>
  <c r="L34" i="13"/>
  <c r="K34" i="13"/>
  <c r="J34" i="13"/>
  <c r="I34" i="13"/>
  <c r="H34" i="13"/>
  <c r="G34" i="13"/>
  <c r="F34" i="13"/>
  <c r="E34" i="13"/>
  <c r="D34" i="13"/>
  <c r="C34" i="13"/>
  <c r="B34" i="13"/>
  <c r="A34" i="13"/>
  <c r="AP33" i="13"/>
  <c r="AO33" i="13"/>
  <c r="AN33" i="13"/>
  <c r="AM33" i="13"/>
  <c r="AL33" i="13"/>
  <c r="AK33" i="13"/>
  <c r="AJ33" i="13"/>
  <c r="AI33" i="13"/>
  <c r="AH33" i="13"/>
  <c r="AG33" i="13"/>
  <c r="AF33" i="13"/>
  <c r="AE33" i="13"/>
  <c r="AD33" i="13"/>
  <c r="AC33" i="13"/>
  <c r="AB33" i="13"/>
  <c r="AA33" i="13"/>
  <c r="Z33" i="13"/>
  <c r="Y33" i="13"/>
  <c r="X33" i="13"/>
  <c r="W33" i="13"/>
  <c r="V33" i="13"/>
  <c r="U33" i="13"/>
  <c r="T33" i="13"/>
  <c r="S33" i="13"/>
  <c r="R33" i="13"/>
  <c r="Q33" i="13"/>
  <c r="P33" i="13"/>
  <c r="O33" i="13"/>
  <c r="N33" i="13"/>
  <c r="M33" i="13"/>
  <c r="L33" i="13"/>
  <c r="K33" i="13"/>
  <c r="J33" i="13"/>
  <c r="I33" i="13"/>
  <c r="H33" i="13"/>
  <c r="G33" i="13"/>
  <c r="F33" i="13"/>
  <c r="E33" i="13"/>
  <c r="D33" i="13"/>
  <c r="C33" i="13"/>
  <c r="B33" i="13"/>
  <c r="A33" i="13"/>
  <c r="AP32" i="13"/>
  <c r="AO32" i="13"/>
  <c r="AN32" i="13"/>
  <c r="AM32" i="13"/>
  <c r="AL32" i="13"/>
  <c r="AK32" i="13"/>
  <c r="AJ32" i="13"/>
  <c r="AI32" i="13"/>
  <c r="AH32" i="13"/>
  <c r="AG32" i="13"/>
  <c r="AF32" i="13"/>
  <c r="AE32" i="13"/>
  <c r="AD32" i="13"/>
  <c r="AC32" i="13"/>
  <c r="AB32" i="13"/>
  <c r="AA32" i="13"/>
  <c r="Z32" i="13"/>
  <c r="Y32" i="13"/>
  <c r="X32" i="13"/>
  <c r="W32" i="13"/>
  <c r="V32" i="13"/>
  <c r="U32" i="13"/>
  <c r="T32" i="13"/>
  <c r="S32" i="13"/>
  <c r="R32" i="13"/>
  <c r="Q32" i="13"/>
  <c r="P32" i="13"/>
  <c r="O32" i="13"/>
  <c r="N32" i="13"/>
  <c r="M32" i="13"/>
  <c r="L32" i="13"/>
  <c r="K32" i="13"/>
  <c r="J32" i="13"/>
  <c r="I32" i="13"/>
  <c r="H32" i="13"/>
  <c r="G32" i="13"/>
  <c r="F32" i="13"/>
  <c r="E32" i="13"/>
  <c r="D32" i="13"/>
  <c r="C32" i="13"/>
  <c r="B32" i="13"/>
  <c r="A32" i="13"/>
  <c r="AP31" i="13"/>
  <c r="AO31" i="13"/>
  <c r="AN31" i="13"/>
  <c r="AM31" i="13"/>
  <c r="AL31" i="13"/>
  <c r="AK31" i="13"/>
  <c r="AJ31" i="13"/>
  <c r="AI31" i="13"/>
  <c r="AH31" i="13"/>
  <c r="AG31" i="13"/>
  <c r="AF31" i="13"/>
  <c r="AE31" i="13"/>
  <c r="AD31" i="13"/>
  <c r="AC31" i="13"/>
  <c r="AB31" i="13"/>
  <c r="AA31" i="13"/>
  <c r="Z31" i="13"/>
  <c r="Y31" i="13"/>
  <c r="X31" i="13"/>
  <c r="W31" i="13"/>
  <c r="V31" i="13"/>
  <c r="U31" i="13"/>
  <c r="T31" i="13"/>
  <c r="S31" i="13"/>
  <c r="R31" i="13"/>
  <c r="Q31" i="13"/>
  <c r="P31" i="13"/>
  <c r="O31" i="13"/>
  <c r="N31" i="13"/>
  <c r="M31" i="13"/>
  <c r="L31" i="13"/>
  <c r="K31" i="13"/>
  <c r="J31" i="13"/>
  <c r="I31" i="13"/>
  <c r="H31" i="13"/>
  <c r="G31" i="13"/>
  <c r="F31" i="13"/>
  <c r="E31" i="13"/>
  <c r="D31" i="13"/>
  <c r="C31" i="13"/>
  <c r="B31" i="13"/>
  <c r="A31" i="13"/>
  <c r="AP30" i="13"/>
  <c r="AO30" i="13"/>
  <c r="AN30" i="13"/>
  <c r="AM30" i="13"/>
  <c r="AL30" i="13"/>
  <c r="AK30" i="13"/>
  <c r="AJ30" i="13"/>
  <c r="AI30" i="13"/>
  <c r="AH30" i="13"/>
  <c r="AG30" i="13"/>
  <c r="AF30" i="13"/>
  <c r="AE30" i="13"/>
  <c r="AD30" i="13"/>
  <c r="AC30" i="13"/>
  <c r="AB30" i="13"/>
  <c r="AA30" i="13"/>
  <c r="Z30" i="13"/>
  <c r="Y30" i="13"/>
  <c r="X30" i="13"/>
  <c r="W30" i="13"/>
  <c r="V30" i="13"/>
  <c r="U30" i="13"/>
  <c r="T30" i="13"/>
  <c r="S30" i="13"/>
  <c r="R30" i="13"/>
  <c r="Q30" i="13"/>
  <c r="P30" i="13"/>
  <c r="O30" i="13"/>
  <c r="N30" i="13"/>
  <c r="M30" i="13"/>
  <c r="L30" i="13"/>
  <c r="K30" i="13"/>
  <c r="J30" i="13"/>
  <c r="I30" i="13"/>
  <c r="H30" i="13"/>
  <c r="G30" i="13"/>
  <c r="F30" i="13"/>
  <c r="E30" i="13"/>
  <c r="D30" i="13"/>
  <c r="C30" i="13"/>
  <c r="B30" i="13"/>
  <c r="A30" i="13"/>
  <c r="AP29" i="13"/>
  <c r="AO29" i="13"/>
  <c r="AN29" i="13"/>
  <c r="AM29" i="13"/>
  <c r="AL29" i="13"/>
  <c r="AK29" i="13"/>
  <c r="AJ29" i="13"/>
  <c r="AI29" i="13"/>
  <c r="AH29" i="13"/>
  <c r="AG29" i="13"/>
  <c r="AF29" i="13"/>
  <c r="AE29" i="13"/>
  <c r="AD29" i="13"/>
  <c r="AC29" i="13"/>
  <c r="AB29" i="13"/>
  <c r="AA29" i="13"/>
  <c r="Z29" i="13"/>
  <c r="Y29" i="13"/>
  <c r="X29" i="13"/>
  <c r="W29" i="13"/>
  <c r="V29" i="13"/>
  <c r="U29" i="13"/>
  <c r="T29" i="13"/>
  <c r="S29" i="13"/>
  <c r="R29" i="13"/>
  <c r="Q29" i="13"/>
  <c r="P29" i="13"/>
  <c r="O29" i="13"/>
  <c r="N29" i="13"/>
  <c r="M29" i="13"/>
  <c r="L29" i="13"/>
  <c r="K29" i="13"/>
  <c r="J29" i="13"/>
  <c r="I29" i="13"/>
  <c r="H29" i="13"/>
  <c r="G29" i="13"/>
  <c r="F29" i="13"/>
  <c r="E29" i="13"/>
  <c r="D29" i="13"/>
  <c r="C29" i="13"/>
  <c r="B29" i="13"/>
  <c r="A29" i="13"/>
  <c r="AP28" i="13"/>
  <c r="AO28" i="13"/>
  <c r="AN28" i="13"/>
  <c r="AM28" i="13"/>
  <c r="AL28" i="13"/>
  <c r="AK28" i="13"/>
  <c r="AJ28" i="13"/>
  <c r="AI28" i="13"/>
  <c r="AH28" i="13"/>
  <c r="AG28" i="13"/>
  <c r="AF28" i="13"/>
  <c r="AE28" i="13"/>
  <c r="AD28" i="13"/>
  <c r="AC28" i="13"/>
  <c r="AB28" i="13"/>
  <c r="AA28" i="13"/>
  <c r="Z28" i="13"/>
  <c r="Y28" i="13"/>
  <c r="X28" i="13"/>
  <c r="W28" i="13"/>
  <c r="V28" i="13"/>
  <c r="U28" i="13"/>
  <c r="T28" i="13"/>
  <c r="S28" i="13"/>
  <c r="R28" i="13"/>
  <c r="Q28" i="13"/>
  <c r="P28" i="13"/>
  <c r="O28" i="13"/>
  <c r="N28" i="13"/>
  <c r="M28" i="13"/>
  <c r="L28" i="13"/>
  <c r="K28" i="13"/>
  <c r="J28" i="13"/>
  <c r="I28" i="13"/>
  <c r="H28" i="13"/>
  <c r="G28" i="13"/>
  <c r="F28" i="13"/>
  <c r="E28" i="13"/>
  <c r="D28" i="13"/>
  <c r="C28" i="13"/>
  <c r="B28" i="13"/>
  <c r="A28" i="13"/>
  <c r="AP27" i="13"/>
  <c r="AO27" i="13"/>
  <c r="AN27" i="13"/>
  <c r="AM27" i="13"/>
  <c r="AL27" i="13"/>
  <c r="AK27" i="13"/>
  <c r="AJ27" i="13"/>
  <c r="AI27" i="13"/>
  <c r="AH27" i="13"/>
  <c r="AG27" i="13"/>
  <c r="AF27" i="13"/>
  <c r="AE27" i="13"/>
  <c r="AD27" i="13"/>
  <c r="AC27" i="13"/>
  <c r="AB27" i="13"/>
  <c r="AA27" i="13"/>
  <c r="Z27" i="13"/>
  <c r="Y27" i="13"/>
  <c r="X27" i="13"/>
  <c r="W27" i="13"/>
  <c r="V27" i="13"/>
  <c r="U27" i="13"/>
  <c r="T27" i="13"/>
  <c r="S27" i="13"/>
  <c r="R27" i="13"/>
  <c r="Q27" i="13"/>
  <c r="P27" i="13"/>
  <c r="O27" i="13"/>
  <c r="N27" i="13"/>
  <c r="M27" i="13"/>
  <c r="L27" i="13"/>
  <c r="K27" i="13"/>
  <c r="J27" i="13"/>
  <c r="I27" i="13"/>
  <c r="H27" i="13"/>
  <c r="G27" i="13"/>
  <c r="F27" i="13"/>
  <c r="E27" i="13"/>
  <c r="D27" i="13"/>
  <c r="C27" i="13"/>
  <c r="B27" i="13"/>
  <c r="A27" i="13"/>
  <c r="AP26" i="13"/>
  <c r="AO26" i="13"/>
  <c r="AN26" i="13"/>
  <c r="AM26" i="13"/>
  <c r="AL26" i="13"/>
  <c r="AK26" i="13"/>
  <c r="AJ26" i="13"/>
  <c r="AI26" i="13"/>
  <c r="AH26" i="13"/>
  <c r="AG26" i="13"/>
  <c r="AF26" i="13"/>
  <c r="AE26" i="13"/>
  <c r="AD26" i="13"/>
  <c r="AC26" i="13"/>
  <c r="AB26" i="13"/>
  <c r="AA26" i="13"/>
  <c r="Z26" i="13"/>
  <c r="Y26" i="13"/>
  <c r="X26" i="13"/>
  <c r="W26" i="13"/>
  <c r="V26" i="13"/>
  <c r="U26" i="13"/>
  <c r="T26" i="13"/>
  <c r="S26" i="13"/>
  <c r="R26" i="13"/>
  <c r="Q26" i="13"/>
  <c r="P26" i="13"/>
  <c r="O26" i="13"/>
  <c r="N26" i="13"/>
  <c r="M26" i="13"/>
  <c r="L26" i="13"/>
  <c r="K26" i="13"/>
  <c r="J26" i="13"/>
  <c r="I26" i="13"/>
  <c r="H26" i="13"/>
  <c r="G26" i="13"/>
  <c r="F26" i="13"/>
  <c r="E26" i="13"/>
  <c r="D26" i="13"/>
  <c r="C26" i="13"/>
  <c r="B26" i="13"/>
  <c r="A26" i="13"/>
  <c r="AP25" i="13"/>
  <c r="AO25" i="13"/>
  <c r="AN25" i="13"/>
  <c r="AM25" i="13"/>
  <c r="AL25" i="13"/>
  <c r="AK25" i="13"/>
  <c r="AJ25" i="13"/>
  <c r="AI25" i="13"/>
  <c r="AH25" i="13"/>
  <c r="AG25" i="13"/>
  <c r="AF25" i="13"/>
  <c r="AE25" i="13"/>
  <c r="AD25" i="13"/>
  <c r="AC25" i="13"/>
  <c r="AB25" i="13"/>
  <c r="AA25" i="13"/>
  <c r="Z25" i="13"/>
  <c r="Y25" i="13"/>
  <c r="X25" i="13"/>
  <c r="W25" i="13"/>
  <c r="V25" i="13"/>
  <c r="U25" i="13"/>
  <c r="T25" i="13"/>
  <c r="S25" i="13"/>
  <c r="R25" i="13"/>
  <c r="Q25" i="13"/>
  <c r="P25" i="13"/>
  <c r="O25" i="13"/>
  <c r="N25" i="13"/>
  <c r="M25" i="13"/>
  <c r="L25" i="13"/>
  <c r="K25" i="13"/>
  <c r="J25" i="13"/>
  <c r="I25" i="13"/>
  <c r="H25" i="13"/>
  <c r="G25" i="13"/>
  <c r="F25" i="13"/>
  <c r="E25" i="13"/>
  <c r="D25" i="13"/>
  <c r="C25" i="13"/>
  <c r="B25" i="13"/>
  <c r="A25" i="13"/>
  <c r="AP24" i="13"/>
  <c r="AO24" i="13"/>
  <c r="AN24" i="13"/>
  <c r="AM24" i="13"/>
  <c r="AL24" i="13"/>
  <c r="AK24" i="13"/>
  <c r="AJ24" i="13"/>
  <c r="AI24" i="13"/>
  <c r="AH24" i="13"/>
  <c r="AG24" i="13"/>
  <c r="AF24" i="13"/>
  <c r="AE24" i="13"/>
  <c r="AD24" i="13"/>
  <c r="AC24" i="13"/>
  <c r="AB24" i="13"/>
  <c r="AA24" i="13"/>
  <c r="Z24" i="13"/>
  <c r="Y24" i="13"/>
  <c r="X24" i="13"/>
  <c r="W24" i="13"/>
  <c r="V24" i="13"/>
  <c r="U24" i="13"/>
  <c r="T24" i="13"/>
  <c r="S24" i="13"/>
  <c r="R24" i="13"/>
  <c r="Q24" i="13"/>
  <c r="P24" i="13"/>
  <c r="O24" i="13"/>
  <c r="N24" i="13"/>
  <c r="M24" i="13"/>
  <c r="L24" i="13"/>
  <c r="K24" i="13"/>
  <c r="J24" i="13"/>
  <c r="I24" i="13"/>
  <c r="H24" i="13"/>
  <c r="G24" i="13"/>
  <c r="F24" i="13"/>
  <c r="E24" i="13"/>
  <c r="D24" i="13"/>
  <c r="C24" i="13"/>
  <c r="B24" i="13"/>
  <c r="A24" i="13"/>
  <c r="AP23" i="13"/>
  <c r="AO23" i="13"/>
  <c r="AN23" i="13"/>
  <c r="AM23" i="13"/>
  <c r="AL23" i="13"/>
  <c r="AK23" i="13"/>
  <c r="AJ23" i="13"/>
  <c r="AI23" i="13"/>
  <c r="AH23" i="13"/>
  <c r="AG23" i="13"/>
  <c r="AF23" i="13"/>
  <c r="AE23" i="13"/>
  <c r="AD23" i="13"/>
  <c r="AC23" i="13"/>
  <c r="AB23" i="13"/>
  <c r="AA23" i="13"/>
  <c r="Z23" i="13"/>
  <c r="Y23" i="13"/>
  <c r="X23" i="13"/>
  <c r="W23" i="13"/>
  <c r="V23" i="13"/>
  <c r="U23" i="13"/>
  <c r="T23" i="13"/>
  <c r="S23" i="13"/>
  <c r="R23" i="13"/>
  <c r="Q23" i="13"/>
  <c r="P23" i="13"/>
  <c r="O23" i="13"/>
  <c r="N23" i="13"/>
  <c r="M23" i="13"/>
  <c r="L23" i="13"/>
  <c r="K23" i="13"/>
  <c r="J23" i="13"/>
  <c r="I23" i="13"/>
  <c r="H23" i="13"/>
  <c r="G23" i="13"/>
  <c r="F23" i="13"/>
  <c r="E23" i="13"/>
  <c r="D23" i="13"/>
  <c r="C23" i="13"/>
  <c r="B23" i="13"/>
  <c r="A23" i="13"/>
  <c r="AP22" i="13"/>
  <c r="AO22" i="13"/>
  <c r="AN22" i="13"/>
  <c r="AM22" i="13"/>
  <c r="AL22" i="13"/>
  <c r="AK22" i="13"/>
  <c r="AJ22" i="13"/>
  <c r="AI22" i="13"/>
  <c r="AH22" i="13"/>
  <c r="AG22" i="13"/>
  <c r="AF22" i="13"/>
  <c r="AE22" i="13"/>
  <c r="AD22" i="13"/>
  <c r="AC22" i="13"/>
  <c r="AB22" i="13"/>
  <c r="AA22" i="13"/>
  <c r="Z22" i="13"/>
  <c r="Y22" i="13"/>
  <c r="X22" i="13"/>
  <c r="W22" i="13"/>
  <c r="V22" i="13"/>
  <c r="U22" i="13"/>
  <c r="T22" i="13"/>
  <c r="S22" i="13"/>
  <c r="R22" i="13"/>
  <c r="Q22" i="13"/>
  <c r="P22" i="13"/>
  <c r="O22" i="13"/>
  <c r="N22" i="13"/>
  <c r="M22" i="13"/>
  <c r="L22" i="13"/>
  <c r="K22" i="13"/>
  <c r="J22" i="13"/>
  <c r="I22" i="13"/>
  <c r="H22" i="13"/>
  <c r="G22" i="13"/>
  <c r="F22" i="13"/>
  <c r="E22" i="13"/>
  <c r="D22" i="13"/>
  <c r="C22" i="13"/>
  <c r="B22" i="13"/>
  <c r="A22" i="13"/>
  <c r="AP21" i="13"/>
  <c r="AO21" i="13"/>
  <c r="AN21" i="13"/>
  <c r="AM21" i="13"/>
  <c r="AL21" i="13"/>
  <c r="AK21" i="13"/>
  <c r="AJ21" i="13"/>
  <c r="AI21" i="13"/>
  <c r="AH21" i="13"/>
  <c r="AG21" i="13"/>
  <c r="AF21" i="13"/>
  <c r="AE21" i="13"/>
  <c r="AD21" i="13"/>
  <c r="AC21" i="13"/>
  <c r="AB21" i="13"/>
  <c r="AA21" i="13"/>
  <c r="Z21" i="13"/>
  <c r="Y21" i="13"/>
  <c r="X21" i="13"/>
  <c r="W21" i="13"/>
  <c r="V21" i="13"/>
  <c r="U21" i="13"/>
  <c r="T21" i="13"/>
  <c r="S21" i="13"/>
  <c r="R21" i="13"/>
  <c r="Q21" i="13"/>
  <c r="P21" i="13"/>
  <c r="O21" i="13"/>
  <c r="N21" i="13"/>
  <c r="M21" i="13"/>
  <c r="L21" i="13"/>
  <c r="K21" i="13"/>
  <c r="J21" i="13"/>
  <c r="I21" i="13"/>
  <c r="H21" i="13"/>
  <c r="G21" i="13"/>
  <c r="F21" i="13"/>
  <c r="E21" i="13"/>
  <c r="D21" i="13"/>
  <c r="C21" i="13"/>
  <c r="B21" i="13"/>
  <c r="A21" i="13"/>
  <c r="AP20" i="13"/>
  <c r="AO20" i="13"/>
  <c r="AN20" i="13"/>
  <c r="AM20" i="13"/>
  <c r="AL20" i="13"/>
  <c r="AK20" i="13"/>
  <c r="AJ20" i="13"/>
  <c r="AI20" i="13"/>
  <c r="AH20" i="13"/>
  <c r="AG20" i="13"/>
  <c r="AF20" i="13"/>
  <c r="AE20" i="13"/>
  <c r="AD20" i="13"/>
  <c r="AC20" i="13"/>
  <c r="AB20" i="13"/>
  <c r="AA20" i="13"/>
  <c r="Z20" i="13"/>
  <c r="Y20" i="13"/>
  <c r="X20" i="13"/>
  <c r="W20" i="13"/>
  <c r="V20" i="13"/>
  <c r="U20" i="13"/>
  <c r="T20" i="13"/>
  <c r="S20" i="13"/>
  <c r="R20" i="13"/>
  <c r="Q20" i="13"/>
  <c r="P20" i="13"/>
  <c r="O20" i="13"/>
  <c r="N20" i="13"/>
  <c r="M20" i="13"/>
  <c r="L20" i="13"/>
  <c r="K20" i="13"/>
  <c r="J20" i="13"/>
  <c r="I20" i="13"/>
  <c r="H20" i="13"/>
  <c r="G20" i="13"/>
  <c r="F20" i="13"/>
  <c r="E20" i="13"/>
  <c r="D20" i="13"/>
  <c r="C20" i="13"/>
  <c r="B20" i="13"/>
  <c r="A20" i="13"/>
  <c r="AP19" i="13"/>
  <c r="AO19" i="13"/>
  <c r="AN19" i="13"/>
  <c r="AM19" i="13"/>
  <c r="AL19" i="13"/>
  <c r="AK19" i="13"/>
  <c r="AJ19" i="13"/>
  <c r="AI19" i="13"/>
  <c r="AH19" i="13"/>
  <c r="AG19" i="13"/>
  <c r="AF19" i="13"/>
  <c r="AE19" i="13"/>
  <c r="AD19" i="13"/>
  <c r="AC19" i="13"/>
  <c r="AB19" i="13"/>
  <c r="AA19" i="13"/>
  <c r="Z19" i="13"/>
  <c r="Y19" i="13"/>
  <c r="X19" i="13"/>
  <c r="W19" i="13"/>
  <c r="V19" i="13"/>
  <c r="U19" i="13"/>
  <c r="T19" i="13"/>
  <c r="S19" i="13"/>
  <c r="R19" i="13"/>
  <c r="Q19" i="13"/>
  <c r="P19" i="13"/>
  <c r="O19" i="13"/>
  <c r="N19" i="13"/>
  <c r="M19" i="13"/>
  <c r="L19" i="13"/>
  <c r="K19" i="13"/>
  <c r="J19" i="13"/>
  <c r="I19" i="13"/>
  <c r="H19" i="13"/>
  <c r="G19" i="13"/>
  <c r="F19" i="13"/>
  <c r="E19" i="13"/>
  <c r="D19" i="13"/>
  <c r="C19" i="13"/>
  <c r="B19" i="13"/>
  <c r="A19" i="13"/>
  <c r="AP18" i="13"/>
  <c r="AO18" i="13"/>
  <c r="AN18" i="13"/>
  <c r="AM18" i="13"/>
  <c r="AL18" i="13"/>
  <c r="AK18" i="13"/>
  <c r="AJ18" i="13"/>
  <c r="AI18" i="13"/>
  <c r="AH18" i="13"/>
  <c r="AG18" i="13"/>
  <c r="AF18" i="13"/>
  <c r="AE18" i="13"/>
  <c r="AD18" i="13"/>
  <c r="AC18" i="13"/>
  <c r="AB18" i="13"/>
  <c r="AA18" i="13"/>
  <c r="Z18" i="13"/>
  <c r="Y18" i="13"/>
  <c r="X18" i="13"/>
  <c r="W18" i="13"/>
  <c r="V18" i="13"/>
  <c r="U18" i="13"/>
  <c r="T18" i="13"/>
  <c r="S18" i="13"/>
  <c r="R18" i="13"/>
  <c r="Q18" i="13"/>
  <c r="P18" i="13"/>
  <c r="O18" i="13"/>
  <c r="N18" i="13"/>
  <c r="M18" i="13"/>
  <c r="L18" i="13"/>
  <c r="K18" i="13"/>
  <c r="J18" i="13"/>
  <c r="I18" i="13"/>
  <c r="H18" i="13"/>
  <c r="G18" i="13"/>
  <c r="F18" i="13"/>
  <c r="E18" i="13"/>
  <c r="D18" i="13"/>
  <c r="C18" i="13"/>
  <c r="B18" i="13"/>
  <c r="A18" i="13"/>
  <c r="AP17" i="13"/>
  <c r="AO17" i="13"/>
  <c r="AN17" i="13"/>
  <c r="AM17" i="13"/>
  <c r="AL17" i="13"/>
  <c r="AK17" i="13"/>
  <c r="AJ17" i="13"/>
  <c r="AI17" i="13"/>
  <c r="AH17" i="13"/>
  <c r="AG17" i="13"/>
  <c r="AF17" i="13"/>
  <c r="AE17" i="13"/>
  <c r="AD17" i="13"/>
  <c r="AC17" i="13"/>
  <c r="AB17" i="13"/>
  <c r="AA17" i="13"/>
  <c r="Z17" i="13"/>
  <c r="Y17" i="13"/>
  <c r="X17" i="13"/>
  <c r="W17" i="13"/>
  <c r="V17" i="13"/>
  <c r="U17" i="13"/>
  <c r="T17" i="13"/>
  <c r="S17" i="13"/>
  <c r="R17" i="13"/>
  <c r="Q17" i="13"/>
  <c r="P17" i="13"/>
  <c r="O17" i="13"/>
  <c r="N17" i="13"/>
  <c r="M17" i="13"/>
  <c r="L17" i="13"/>
  <c r="K17" i="13"/>
  <c r="J17" i="13"/>
  <c r="I17" i="13"/>
  <c r="H17" i="13"/>
  <c r="G17" i="13"/>
  <c r="F17" i="13"/>
  <c r="E17" i="13"/>
  <c r="D17" i="13"/>
  <c r="C17" i="13"/>
  <c r="B17" i="13"/>
  <c r="A17" i="13"/>
  <c r="AP16" i="13"/>
  <c r="AO16" i="13"/>
  <c r="AN16" i="13"/>
  <c r="AM16" i="13"/>
  <c r="AL16" i="13"/>
  <c r="AK16" i="13"/>
  <c r="AJ16" i="13"/>
  <c r="AI16" i="13"/>
  <c r="AH16" i="13"/>
  <c r="AG16" i="13"/>
  <c r="AF16" i="13"/>
  <c r="AE16" i="13"/>
  <c r="AD16" i="13"/>
  <c r="AC16" i="13"/>
  <c r="AB16" i="13"/>
  <c r="AA16" i="13"/>
  <c r="Z16" i="13"/>
  <c r="Y16" i="13"/>
  <c r="X16" i="13"/>
  <c r="W16" i="13"/>
  <c r="V16" i="13"/>
  <c r="U16" i="13"/>
  <c r="T16" i="13"/>
  <c r="S16" i="13"/>
  <c r="R16" i="13"/>
  <c r="Q16" i="13"/>
  <c r="P16" i="13"/>
  <c r="O16" i="13"/>
  <c r="N16" i="13"/>
  <c r="M16" i="13"/>
  <c r="L16" i="13"/>
  <c r="K16" i="13"/>
  <c r="J16" i="13"/>
  <c r="I16" i="13"/>
  <c r="H16" i="13"/>
  <c r="G16" i="13"/>
  <c r="F16" i="13"/>
  <c r="E16" i="13"/>
  <c r="D16" i="13"/>
  <c r="C16" i="13"/>
  <c r="B16" i="13"/>
  <c r="A16" i="13"/>
  <c r="AP15" i="13"/>
  <c r="AO15" i="13"/>
  <c r="AN15" i="13"/>
  <c r="AM15" i="13"/>
  <c r="AL15" i="13"/>
  <c r="AK15" i="13"/>
  <c r="AJ15" i="13"/>
  <c r="AI15" i="13"/>
  <c r="AH15" i="13"/>
  <c r="AG15" i="13"/>
  <c r="AF15" i="13"/>
  <c r="AE15" i="13"/>
  <c r="AD15" i="13"/>
  <c r="AC15" i="13"/>
  <c r="AB15" i="13"/>
  <c r="AA15" i="13"/>
  <c r="Z15" i="13"/>
  <c r="Y15" i="13"/>
  <c r="X15" i="13"/>
  <c r="W15" i="13"/>
  <c r="V15" i="13"/>
  <c r="U15" i="13"/>
  <c r="T15" i="13"/>
  <c r="S15" i="13"/>
  <c r="R15" i="13"/>
  <c r="Q15" i="13"/>
  <c r="P15" i="13"/>
  <c r="O15" i="13"/>
  <c r="N15" i="13"/>
  <c r="M15" i="13"/>
  <c r="L15" i="13"/>
  <c r="K15" i="13"/>
  <c r="J15" i="13"/>
  <c r="I15" i="13"/>
  <c r="H15" i="13"/>
  <c r="G15" i="13"/>
  <c r="F15" i="13"/>
  <c r="E15" i="13"/>
  <c r="D15" i="13"/>
  <c r="C15" i="13"/>
  <c r="B15" i="13"/>
  <c r="A15" i="13"/>
  <c r="AP14" i="13"/>
  <c r="AO14" i="13"/>
  <c r="AN14" i="13"/>
  <c r="AM14" i="13"/>
  <c r="AL14" i="13"/>
  <c r="AK14" i="13"/>
  <c r="AJ14" i="13"/>
  <c r="AI14" i="13"/>
  <c r="AH14" i="13"/>
  <c r="AG14" i="13"/>
  <c r="AF14" i="13"/>
  <c r="AE14" i="13"/>
  <c r="AD14" i="13"/>
  <c r="AC14" i="13"/>
  <c r="AB14" i="13"/>
  <c r="AA14" i="13"/>
  <c r="Z14" i="13"/>
  <c r="Y14" i="13"/>
  <c r="X14" i="13"/>
  <c r="W14" i="13"/>
  <c r="V14" i="13"/>
  <c r="U14" i="13"/>
  <c r="T14" i="13"/>
  <c r="S14" i="13"/>
  <c r="R14" i="13"/>
  <c r="Q14" i="13"/>
  <c r="P14" i="13"/>
  <c r="O14" i="13"/>
  <c r="N14" i="13"/>
  <c r="M14" i="13"/>
  <c r="L14" i="13"/>
  <c r="K14" i="13"/>
  <c r="J14" i="13"/>
  <c r="I14" i="13"/>
  <c r="H14" i="13"/>
  <c r="G14" i="13"/>
  <c r="F14" i="13"/>
  <c r="E14" i="13"/>
  <c r="D14" i="13"/>
  <c r="C14" i="13"/>
  <c r="B14" i="13"/>
  <c r="A14" i="13"/>
  <c r="AP13" i="13"/>
  <c r="AO13" i="13"/>
  <c r="AN13" i="13"/>
  <c r="AM13" i="13"/>
  <c r="AL13" i="13"/>
  <c r="AK13" i="13"/>
  <c r="AJ13" i="13"/>
  <c r="AI13" i="13"/>
  <c r="AH13" i="13"/>
  <c r="AG13" i="13"/>
  <c r="AF13" i="13"/>
  <c r="AE13" i="13"/>
  <c r="AD13" i="13"/>
  <c r="AC13" i="13"/>
  <c r="AB13" i="13"/>
  <c r="AA13" i="13"/>
  <c r="Z13" i="13"/>
  <c r="Y13" i="13"/>
  <c r="X13" i="13"/>
  <c r="W13" i="13"/>
  <c r="V13" i="13"/>
  <c r="U13" i="13"/>
  <c r="T13" i="13"/>
  <c r="S13" i="13"/>
  <c r="R13" i="13"/>
  <c r="Q13" i="13"/>
  <c r="P13" i="13"/>
  <c r="O13" i="13"/>
  <c r="N13" i="13"/>
  <c r="M13" i="13"/>
  <c r="L13" i="13"/>
  <c r="K13" i="13"/>
  <c r="J13" i="13"/>
  <c r="I13" i="13"/>
  <c r="H13" i="13"/>
  <c r="G13" i="13"/>
  <c r="F13" i="13"/>
  <c r="E13" i="13"/>
  <c r="D13" i="13"/>
  <c r="C13" i="13"/>
  <c r="B13" i="13"/>
  <c r="A13" i="13"/>
  <c r="AP12" i="13"/>
  <c r="AO12" i="13"/>
  <c r="AN12" i="13"/>
  <c r="AM12" i="13"/>
  <c r="AL12" i="13"/>
  <c r="AK12" i="13"/>
  <c r="AJ12" i="13"/>
  <c r="AI12" i="13"/>
  <c r="AH12" i="13"/>
  <c r="AG12" i="13"/>
  <c r="AF12" i="13"/>
  <c r="AE12" i="13"/>
  <c r="AD12" i="13"/>
  <c r="AC12" i="13"/>
  <c r="AB12" i="13"/>
  <c r="AA12" i="13"/>
  <c r="Z12" i="13"/>
  <c r="Y12" i="13"/>
  <c r="X12" i="13"/>
  <c r="W12" i="13"/>
  <c r="V12" i="13"/>
  <c r="U12" i="13"/>
  <c r="T12" i="13"/>
  <c r="S12" i="13"/>
  <c r="R12" i="13"/>
  <c r="Q12" i="13"/>
  <c r="P12" i="13"/>
  <c r="O12" i="13"/>
  <c r="N12" i="13"/>
  <c r="M12" i="13"/>
  <c r="L12" i="13"/>
  <c r="K12" i="13"/>
  <c r="J12" i="13"/>
  <c r="I12" i="13"/>
  <c r="H12" i="13"/>
  <c r="G12" i="13"/>
  <c r="F12" i="13"/>
  <c r="E12" i="13"/>
  <c r="D12" i="13"/>
  <c r="C12" i="13"/>
  <c r="B12" i="13"/>
  <c r="A12" i="13"/>
  <c r="AP11" i="13"/>
  <c r="AO11" i="13"/>
  <c r="AN11" i="13"/>
  <c r="AM11" i="13"/>
  <c r="AL11" i="13"/>
  <c r="AK11" i="13"/>
  <c r="AJ11" i="13"/>
  <c r="AI11" i="13"/>
  <c r="AH11" i="13"/>
  <c r="AG11" i="13"/>
  <c r="AF11" i="13"/>
  <c r="AE11" i="13"/>
  <c r="AD11" i="13"/>
  <c r="AC11" i="13"/>
  <c r="AB11" i="13"/>
  <c r="AA11" i="13"/>
  <c r="Z11" i="13"/>
  <c r="Y11" i="13"/>
  <c r="X11" i="13"/>
  <c r="W11" i="13"/>
  <c r="V11" i="13"/>
  <c r="U11" i="13"/>
  <c r="T11" i="13"/>
  <c r="S11" i="13"/>
  <c r="R11" i="13"/>
  <c r="Q11" i="13"/>
  <c r="P11" i="13"/>
  <c r="O11" i="13"/>
  <c r="N11" i="13"/>
  <c r="M11" i="13"/>
  <c r="L11" i="13"/>
  <c r="K11" i="13"/>
  <c r="J11" i="13"/>
  <c r="I11" i="13"/>
  <c r="H11" i="13"/>
  <c r="G11" i="13"/>
  <c r="F11" i="13"/>
  <c r="E11" i="13"/>
  <c r="D11" i="13"/>
  <c r="C11" i="13"/>
  <c r="B11" i="13"/>
  <c r="A11" i="13"/>
  <c r="AP10" i="13"/>
  <c r="AO10" i="13"/>
  <c r="AN10" i="13"/>
  <c r="AM10" i="13"/>
  <c r="AL10" i="13"/>
  <c r="AK10" i="13"/>
  <c r="AJ10" i="13"/>
  <c r="AI10" i="13"/>
  <c r="AH10" i="13"/>
  <c r="AG10" i="13"/>
  <c r="AF10" i="13"/>
  <c r="AE10" i="13"/>
  <c r="AD10" i="13"/>
  <c r="AC10" i="13"/>
  <c r="AB10" i="13"/>
  <c r="AA10" i="13"/>
  <c r="Z10" i="13"/>
  <c r="Y10" i="13"/>
  <c r="X10" i="13"/>
  <c r="W10" i="13"/>
  <c r="V10" i="13"/>
  <c r="U10" i="13"/>
  <c r="T10" i="13"/>
  <c r="S10" i="13"/>
  <c r="R10" i="13"/>
  <c r="Q10" i="13"/>
  <c r="P10" i="13"/>
  <c r="O10" i="13"/>
  <c r="N10" i="13"/>
  <c r="M10" i="13"/>
  <c r="L10" i="13"/>
  <c r="K10" i="13"/>
  <c r="J10" i="13"/>
  <c r="I10" i="13"/>
  <c r="H10" i="13"/>
  <c r="G10" i="13"/>
  <c r="F10" i="13"/>
  <c r="E10" i="13"/>
  <c r="D10" i="13"/>
  <c r="C10" i="13"/>
  <c r="B10" i="13"/>
  <c r="A10" i="13"/>
  <c r="AP9" i="13"/>
  <c r="AO9" i="13"/>
  <c r="AN9" i="13"/>
  <c r="AM9" i="13"/>
  <c r="AL9" i="13"/>
  <c r="AK9" i="13"/>
  <c r="AJ9" i="13"/>
  <c r="AI9" i="13"/>
  <c r="AH9" i="13"/>
  <c r="AG9" i="13"/>
  <c r="AF9" i="13"/>
  <c r="AE9" i="13"/>
  <c r="AD9" i="13"/>
  <c r="AC9" i="13"/>
  <c r="AB9" i="13"/>
  <c r="AA9" i="13"/>
  <c r="Z9" i="13"/>
  <c r="Y9" i="13"/>
  <c r="X9" i="13"/>
  <c r="W9" i="13"/>
  <c r="V9" i="13"/>
  <c r="U9" i="13"/>
  <c r="T9" i="13"/>
  <c r="S9" i="13"/>
  <c r="R9" i="13"/>
  <c r="Q9" i="13"/>
  <c r="P9" i="13"/>
  <c r="O9" i="13"/>
  <c r="N9" i="13"/>
  <c r="M9" i="13"/>
  <c r="L9" i="13"/>
  <c r="K9" i="13"/>
  <c r="J9" i="13"/>
  <c r="I9" i="13"/>
  <c r="H9" i="13"/>
  <c r="G9" i="13"/>
  <c r="F9" i="13"/>
  <c r="E9" i="13"/>
  <c r="D9" i="13"/>
  <c r="C9" i="13"/>
  <c r="B9" i="13"/>
  <c r="A9" i="13"/>
  <c r="AP8" i="13"/>
  <c r="AO8" i="13"/>
  <c r="AN8" i="13"/>
  <c r="AM8" i="13"/>
  <c r="AL8" i="13"/>
  <c r="AK8" i="13"/>
  <c r="AJ8" i="13"/>
  <c r="AI8" i="13"/>
  <c r="AH8" i="13"/>
  <c r="AG8" i="13"/>
  <c r="AF8" i="13"/>
  <c r="AE8" i="13"/>
  <c r="AD8" i="13"/>
  <c r="AC8" i="13"/>
  <c r="AB8" i="13"/>
  <c r="AA8" i="13"/>
  <c r="Z8" i="13"/>
  <c r="Y8" i="13"/>
  <c r="X8" i="13"/>
  <c r="W8" i="13"/>
  <c r="V8" i="13"/>
  <c r="U8" i="13"/>
  <c r="T8" i="13"/>
  <c r="S8" i="13"/>
  <c r="R8" i="13"/>
  <c r="Q8" i="13"/>
  <c r="P8" i="13"/>
  <c r="O8" i="13"/>
  <c r="N8" i="13"/>
  <c r="M8" i="13"/>
  <c r="L8" i="13"/>
  <c r="K8" i="13"/>
  <c r="J8" i="13"/>
  <c r="I8" i="13"/>
  <c r="H8" i="13"/>
  <c r="G8" i="13"/>
  <c r="F8" i="13"/>
  <c r="E8" i="13"/>
  <c r="D8" i="13"/>
  <c r="C8" i="13"/>
  <c r="B8" i="13"/>
  <c r="A8" i="13"/>
  <c r="AP7" i="13"/>
  <c r="AO7" i="13"/>
  <c r="AN7" i="13"/>
  <c r="AM7" i="13"/>
  <c r="AL7" i="13"/>
  <c r="AK7" i="13"/>
  <c r="AJ7" i="13"/>
  <c r="AI7" i="13"/>
  <c r="AH7" i="13"/>
  <c r="AG7" i="13"/>
  <c r="AF7" i="13"/>
  <c r="AE7" i="13"/>
  <c r="AD7" i="13"/>
  <c r="AC7" i="13"/>
  <c r="AB7" i="13"/>
  <c r="AA7" i="13"/>
  <c r="Z7" i="13"/>
  <c r="Y7" i="13"/>
  <c r="X7" i="13"/>
  <c r="W7" i="13"/>
  <c r="V7" i="13"/>
  <c r="U7" i="13"/>
  <c r="T7" i="13"/>
  <c r="S7" i="13"/>
  <c r="R7" i="13"/>
  <c r="Q7" i="13"/>
  <c r="P7" i="13"/>
  <c r="O7" i="13"/>
  <c r="N7" i="13"/>
  <c r="M7" i="13"/>
  <c r="L7" i="13"/>
  <c r="K7" i="13"/>
  <c r="J7" i="13"/>
  <c r="I7" i="13"/>
  <c r="H7" i="13"/>
  <c r="G7" i="13"/>
  <c r="F7" i="13"/>
  <c r="E7" i="13"/>
  <c r="D7" i="13"/>
  <c r="C7" i="13"/>
  <c r="B7" i="13"/>
  <c r="A7" i="13"/>
  <c r="AP6" i="13"/>
  <c r="AO6" i="13"/>
  <c r="AN6" i="13"/>
  <c r="AM6" i="13"/>
  <c r="AL6" i="13"/>
  <c r="AK6" i="13"/>
  <c r="AJ6" i="13"/>
  <c r="AI6" i="13"/>
  <c r="AH6" i="13"/>
  <c r="AG6" i="13"/>
  <c r="AF6" i="13"/>
  <c r="AE6" i="13"/>
  <c r="AD6" i="13"/>
  <c r="AC6" i="13"/>
  <c r="AB6" i="13"/>
  <c r="AA6" i="13"/>
  <c r="Z6" i="13"/>
  <c r="Y6" i="13"/>
  <c r="X6" i="13"/>
  <c r="W6" i="13"/>
  <c r="V6" i="13"/>
  <c r="U6" i="13"/>
  <c r="T6" i="13"/>
  <c r="S6" i="13"/>
  <c r="R6" i="13"/>
  <c r="Q6" i="13"/>
  <c r="P6" i="13"/>
  <c r="O6" i="13"/>
  <c r="N6" i="13"/>
  <c r="M6" i="13"/>
  <c r="L6" i="13"/>
  <c r="K6" i="13"/>
  <c r="J6" i="13"/>
  <c r="I6" i="13"/>
  <c r="H6" i="13"/>
  <c r="G6" i="13"/>
  <c r="F6" i="13"/>
  <c r="E6" i="13"/>
  <c r="D6" i="13"/>
  <c r="C6" i="13"/>
  <c r="B6" i="13"/>
  <c r="A6" i="13"/>
  <c r="AP5" i="13"/>
  <c r="AO5" i="13"/>
  <c r="AN5" i="13"/>
  <c r="AM5" i="13"/>
  <c r="AL5" i="13"/>
  <c r="AK5" i="13"/>
  <c r="AJ5" i="13"/>
  <c r="AI5" i="13"/>
  <c r="AH5" i="13"/>
  <c r="AG5" i="13"/>
  <c r="AF5" i="13"/>
  <c r="AE5" i="13"/>
  <c r="AD5" i="13"/>
  <c r="AC5" i="13"/>
  <c r="AB5" i="13"/>
  <c r="AA5" i="13"/>
  <c r="Z5" i="13"/>
  <c r="Y5" i="13"/>
  <c r="X5" i="13"/>
  <c r="W5" i="13"/>
  <c r="V5" i="13"/>
  <c r="U5" i="13"/>
  <c r="T5" i="13"/>
  <c r="S5" i="13"/>
  <c r="R5" i="13"/>
  <c r="Q5" i="13"/>
  <c r="P5" i="13"/>
  <c r="O5" i="13"/>
  <c r="N5" i="13"/>
  <c r="M5" i="13"/>
  <c r="L5" i="13"/>
  <c r="K5" i="13"/>
  <c r="J5" i="13"/>
  <c r="I5" i="13"/>
  <c r="H5" i="13"/>
  <c r="G5" i="13"/>
  <c r="F5" i="13"/>
  <c r="E5" i="13"/>
  <c r="D5" i="13"/>
  <c r="C5" i="13"/>
  <c r="B5" i="13"/>
  <c r="A5" i="13"/>
  <c r="AP4" i="13"/>
  <c r="AO4" i="13"/>
  <c r="AN4" i="13"/>
  <c r="AM4" i="13"/>
  <c r="AL4" i="13"/>
  <c r="AK4" i="13"/>
  <c r="AJ4" i="13"/>
  <c r="AI4" i="13"/>
  <c r="AH4" i="13"/>
  <c r="AG4" i="13"/>
  <c r="AF4" i="13"/>
  <c r="AE4" i="13"/>
  <c r="AD4" i="13"/>
  <c r="AC4" i="13"/>
  <c r="AB4" i="13"/>
  <c r="AA4" i="13"/>
  <c r="Z4" i="13"/>
  <c r="Y4" i="13"/>
  <c r="X4" i="13"/>
  <c r="W4" i="13"/>
  <c r="V4" i="13"/>
  <c r="U4" i="13"/>
  <c r="T4" i="13"/>
  <c r="S4" i="13"/>
  <c r="R4" i="13"/>
  <c r="Q4" i="13"/>
  <c r="P4" i="13"/>
  <c r="O4" i="13"/>
  <c r="N4" i="13"/>
  <c r="M4" i="13"/>
  <c r="L4" i="13"/>
  <c r="K4" i="13"/>
  <c r="J4" i="13"/>
  <c r="I4" i="13"/>
  <c r="H4" i="13"/>
  <c r="G4" i="13"/>
  <c r="F4" i="13"/>
  <c r="E4" i="13"/>
  <c r="D4" i="13"/>
  <c r="C4" i="13"/>
  <c r="B4" i="13"/>
  <c r="A4" i="13"/>
  <c r="AP3" i="13"/>
  <c r="AO3" i="13"/>
  <c r="AN3" i="13"/>
  <c r="AM3" i="13"/>
  <c r="AL3" i="13"/>
  <c r="AK3" i="13"/>
  <c r="AJ3" i="13"/>
  <c r="AI3" i="13"/>
  <c r="AH3" i="13"/>
  <c r="AG3" i="13"/>
  <c r="AF3" i="13"/>
  <c r="AE3" i="13"/>
  <c r="AD3" i="13"/>
  <c r="AC3" i="13"/>
  <c r="AB3" i="13"/>
  <c r="AA3" i="13"/>
  <c r="Z3" i="13"/>
  <c r="Y3" i="13"/>
  <c r="X3" i="13"/>
  <c r="W3" i="13"/>
  <c r="V3" i="13"/>
  <c r="U3" i="13"/>
  <c r="T3" i="13"/>
  <c r="S3" i="13"/>
  <c r="R3" i="13"/>
  <c r="Q3" i="13"/>
  <c r="P3" i="13"/>
  <c r="O3" i="13"/>
  <c r="N3" i="13"/>
  <c r="M3" i="13"/>
  <c r="L3" i="13"/>
  <c r="K3" i="13"/>
  <c r="J3" i="13"/>
  <c r="I3" i="13"/>
  <c r="H3" i="13"/>
  <c r="G3" i="13"/>
  <c r="F3" i="13"/>
  <c r="E3" i="13"/>
  <c r="D3" i="13"/>
  <c r="C3" i="13"/>
  <c r="B3" i="13"/>
  <c r="A3" i="13"/>
  <c r="AP2" i="13"/>
  <c r="AO2" i="13"/>
  <c r="AN2" i="13"/>
  <c r="AM2" i="13"/>
  <c r="AL2" i="13"/>
  <c r="AK2" i="13"/>
  <c r="AJ2" i="13"/>
  <c r="AI2" i="13"/>
  <c r="AH2" i="13"/>
  <c r="AG2" i="13"/>
  <c r="AF2" i="13"/>
  <c r="AE2" i="13"/>
  <c r="AD2" i="13"/>
  <c r="AC2" i="13"/>
  <c r="AB2" i="13"/>
  <c r="AA2" i="13"/>
  <c r="Z2" i="13"/>
  <c r="Y2" i="13"/>
  <c r="X2" i="13"/>
  <c r="W2" i="13"/>
  <c r="V2" i="13"/>
  <c r="U2" i="13"/>
  <c r="T2" i="13"/>
  <c r="S2" i="13"/>
  <c r="R2" i="13"/>
  <c r="Q2" i="13"/>
  <c r="P2" i="13"/>
  <c r="O2" i="13"/>
  <c r="N2" i="13"/>
  <c r="M2" i="13"/>
  <c r="L2" i="13"/>
  <c r="K2" i="13"/>
  <c r="J2" i="13"/>
  <c r="I2" i="13"/>
  <c r="H2" i="13"/>
  <c r="G2" i="13"/>
  <c r="F2" i="13"/>
  <c r="E2" i="13"/>
  <c r="D2" i="13"/>
  <c r="C2" i="13"/>
  <c r="B2" i="13"/>
  <c r="A2" i="13"/>
  <c r="AP1" i="13"/>
  <c r="AO1" i="13"/>
  <c r="AN1" i="13"/>
  <c r="AM1" i="13"/>
  <c r="AL1" i="13"/>
  <c r="AK1" i="13"/>
  <c r="AJ1" i="13"/>
  <c r="AI1" i="13"/>
  <c r="AH1" i="13"/>
  <c r="AG1" i="13"/>
  <c r="AF1" i="13"/>
  <c r="AE1" i="13"/>
  <c r="AD1" i="13"/>
  <c r="AC1" i="13"/>
  <c r="AB1" i="13"/>
  <c r="AA1" i="13"/>
  <c r="Z1" i="13"/>
  <c r="Y1" i="13"/>
  <c r="X1" i="13"/>
  <c r="W1" i="13"/>
  <c r="V1" i="13"/>
  <c r="U1" i="13"/>
  <c r="T1" i="13"/>
  <c r="S1" i="13"/>
  <c r="R1" i="13"/>
  <c r="Q1" i="13"/>
  <c r="P1" i="13"/>
  <c r="O1" i="13"/>
  <c r="N1" i="13"/>
  <c r="M1" i="13"/>
  <c r="L1" i="13"/>
  <c r="K1" i="13"/>
  <c r="J1" i="13"/>
  <c r="I1" i="13"/>
  <c r="H1" i="13"/>
  <c r="G1" i="13"/>
  <c r="F1" i="13"/>
  <c r="E1" i="13"/>
  <c r="D1" i="13"/>
  <c r="C1" i="13"/>
  <c r="B1" i="13"/>
  <c r="A53" i="10"/>
  <c r="O52" i="10"/>
  <c r="N52" i="10"/>
  <c r="M52" i="10"/>
  <c r="L52" i="10"/>
  <c r="K52" i="10"/>
  <c r="N53" i="8" s="1"/>
  <c r="J52" i="10"/>
  <c r="I52" i="10"/>
  <c r="H52" i="10"/>
  <c r="G52" i="10"/>
  <c r="J52" i="8" s="1"/>
  <c r="F52" i="10"/>
  <c r="E52" i="10"/>
  <c r="D52" i="10"/>
  <c r="C52" i="10"/>
  <c r="F52" i="8" s="1"/>
  <c r="B52" i="10"/>
  <c r="O51" i="10"/>
  <c r="N51" i="10"/>
  <c r="M51" i="10"/>
  <c r="L51" i="10"/>
  <c r="K51" i="10"/>
  <c r="J51" i="10"/>
  <c r="I51" i="10"/>
  <c r="N52" i="8" s="1"/>
  <c r="H51" i="10"/>
  <c r="G51" i="10"/>
  <c r="F51" i="10"/>
  <c r="E51" i="10"/>
  <c r="K52" i="8" s="1"/>
  <c r="D51" i="10"/>
  <c r="C51" i="10"/>
  <c r="B51" i="10"/>
  <c r="O50" i="10"/>
  <c r="N50" i="10"/>
  <c r="M50" i="10"/>
  <c r="L50" i="10"/>
  <c r="K50" i="10"/>
  <c r="M51" i="8" s="1"/>
  <c r="J50" i="10"/>
  <c r="I50" i="10"/>
  <c r="H50" i="10"/>
  <c r="G50" i="10"/>
  <c r="J51" i="8" s="1"/>
  <c r="F50" i="10"/>
  <c r="E50" i="10"/>
  <c r="D50" i="10"/>
  <c r="C50" i="10"/>
  <c r="L51" i="8" s="1"/>
  <c r="B50" i="10"/>
  <c r="O49" i="10"/>
  <c r="N49" i="10"/>
  <c r="M49" i="10"/>
  <c r="L49" i="10"/>
  <c r="K49" i="10"/>
  <c r="J49" i="10"/>
  <c r="I49" i="10"/>
  <c r="N50" i="8" s="1"/>
  <c r="H49" i="10"/>
  <c r="G49" i="10"/>
  <c r="F49" i="10"/>
  <c r="E49" i="10"/>
  <c r="D49" i="10"/>
  <c r="C49" i="10"/>
  <c r="B49" i="10"/>
  <c r="O48" i="10"/>
  <c r="N48" i="10"/>
  <c r="M48" i="10"/>
  <c r="L48" i="10"/>
  <c r="K48" i="10"/>
  <c r="J48" i="10"/>
  <c r="I48" i="10"/>
  <c r="H48" i="10"/>
  <c r="G48" i="10"/>
  <c r="J50" i="8" s="1"/>
  <c r="F48" i="10"/>
  <c r="E48" i="10"/>
  <c r="D48" i="10"/>
  <c r="C48" i="10"/>
  <c r="F50" i="8" s="1"/>
  <c r="B48" i="10"/>
  <c r="O47" i="10"/>
  <c r="N47" i="10"/>
  <c r="M47" i="10"/>
  <c r="L47" i="10"/>
  <c r="K47" i="10"/>
  <c r="J47" i="10"/>
  <c r="I47" i="10"/>
  <c r="M48" i="8" s="1"/>
  <c r="H47" i="10"/>
  <c r="G47" i="10"/>
  <c r="F47" i="10"/>
  <c r="E47" i="10"/>
  <c r="H51" i="8" s="1"/>
  <c r="D47" i="10"/>
  <c r="C47" i="10"/>
  <c r="B47" i="10"/>
  <c r="O46" i="10"/>
  <c r="N46" i="10"/>
  <c r="M46" i="10"/>
  <c r="L46" i="10"/>
  <c r="K46" i="10"/>
  <c r="N47" i="8" s="1"/>
  <c r="J46" i="10"/>
  <c r="I46" i="10"/>
  <c r="H46" i="10"/>
  <c r="G46" i="10"/>
  <c r="J47" i="8" s="1"/>
  <c r="F46" i="10"/>
  <c r="E46" i="10"/>
  <c r="D46" i="10"/>
  <c r="C46" i="10"/>
  <c r="F47" i="8" s="1"/>
  <c r="B46" i="10"/>
  <c r="O45" i="10"/>
  <c r="N45" i="10"/>
  <c r="M45" i="10"/>
  <c r="L45" i="10"/>
  <c r="K45" i="10"/>
  <c r="J45" i="10"/>
  <c r="I45" i="10"/>
  <c r="M46" i="8" s="1"/>
  <c r="H45" i="10"/>
  <c r="G45" i="10"/>
  <c r="F45" i="10"/>
  <c r="E45" i="10"/>
  <c r="L46" i="8" s="1"/>
  <c r="D45" i="10"/>
  <c r="C45" i="10"/>
  <c r="B45" i="10"/>
  <c r="O44" i="10"/>
  <c r="N44" i="10"/>
  <c r="M44" i="10"/>
  <c r="L44" i="10"/>
  <c r="K44" i="10"/>
  <c r="N45" i="8" s="1"/>
  <c r="J44" i="10"/>
  <c r="I44" i="10"/>
  <c r="H44" i="10"/>
  <c r="G44" i="10"/>
  <c r="J45" i="8" s="1"/>
  <c r="F44" i="10"/>
  <c r="E44" i="10"/>
  <c r="D44" i="10"/>
  <c r="C44" i="10"/>
  <c r="F45" i="8" s="1"/>
  <c r="B44" i="10"/>
  <c r="O43" i="10"/>
  <c r="N43" i="10"/>
  <c r="M43" i="10"/>
  <c r="L43" i="10"/>
  <c r="K43" i="10"/>
  <c r="J43" i="10"/>
  <c r="I43" i="10"/>
  <c r="H43" i="10"/>
  <c r="G43" i="10"/>
  <c r="F43" i="10"/>
  <c r="E43" i="10"/>
  <c r="L44" i="8" s="1"/>
  <c r="D43" i="10"/>
  <c r="C43" i="10"/>
  <c r="B43" i="10"/>
  <c r="O42" i="10"/>
  <c r="N42" i="10"/>
  <c r="M42" i="10"/>
  <c r="L42" i="10"/>
  <c r="K42" i="10"/>
  <c r="N43" i="8" s="1"/>
  <c r="J42" i="10"/>
  <c r="I42" i="10"/>
  <c r="H42" i="10"/>
  <c r="G42" i="10"/>
  <c r="J43" i="8" s="1"/>
  <c r="F42" i="10"/>
  <c r="E42" i="10"/>
  <c r="D42" i="10"/>
  <c r="C42" i="10"/>
  <c r="F43" i="8" s="1"/>
  <c r="B42" i="10"/>
  <c r="O41" i="10"/>
  <c r="N41" i="10"/>
  <c r="M41" i="10"/>
  <c r="L41" i="10"/>
  <c r="K41" i="10"/>
  <c r="J41" i="10"/>
  <c r="I41" i="10"/>
  <c r="M42" i="8" s="1"/>
  <c r="H41" i="10"/>
  <c r="G41" i="10"/>
  <c r="F41" i="10"/>
  <c r="E41" i="10"/>
  <c r="L42" i="8" s="1"/>
  <c r="D41" i="10"/>
  <c r="C41" i="10"/>
  <c r="B41" i="10"/>
  <c r="O40" i="10"/>
  <c r="N40" i="10"/>
  <c r="M40" i="10"/>
  <c r="L40" i="10"/>
  <c r="K40" i="10"/>
  <c r="N41" i="8" s="1"/>
  <c r="J40" i="10"/>
  <c r="I40" i="10"/>
  <c r="H40" i="10"/>
  <c r="G40" i="10"/>
  <c r="J41" i="8" s="1"/>
  <c r="F40" i="10"/>
  <c r="E40" i="10"/>
  <c r="D40" i="10"/>
  <c r="C40" i="10"/>
  <c r="K41" i="8" s="1"/>
  <c r="B40" i="10"/>
  <c r="O39" i="10"/>
  <c r="N39" i="10"/>
  <c r="M39" i="10"/>
  <c r="L39" i="10"/>
  <c r="K39" i="10"/>
  <c r="J39" i="10"/>
  <c r="I39" i="10"/>
  <c r="M40" i="8" s="1"/>
  <c r="H39" i="10"/>
  <c r="G39" i="10"/>
  <c r="F39" i="10"/>
  <c r="E39" i="10"/>
  <c r="L40" i="8" s="1"/>
  <c r="D39" i="10"/>
  <c r="C39" i="10"/>
  <c r="B39" i="10"/>
  <c r="O38" i="10"/>
  <c r="N38" i="10"/>
  <c r="M38" i="10"/>
  <c r="L38" i="10"/>
  <c r="K38" i="10"/>
  <c r="N39" i="8" s="1"/>
  <c r="J38" i="10"/>
  <c r="I38" i="10"/>
  <c r="H38" i="10"/>
  <c r="G38" i="10"/>
  <c r="J39" i="8" s="1"/>
  <c r="F38" i="10"/>
  <c r="E38" i="10"/>
  <c r="D38" i="10"/>
  <c r="C38" i="10"/>
  <c r="K39" i="8" s="1"/>
  <c r="B38" i="10"/>
  <c r="O37" i="10"/>
  <c r="N37" i="10"/>
  <c r="M37" i="10"/>
  <c r="L37" i="10"/>
  <c r="K37" i="10"/>
  <c r="J37" i="10"/>
  <c r="I37" i="10"/>
  <c r="N38" i="8" s="1"/>
  <c r="H37" i="10"/>
  <c r="G37" i="10"/>
  <c r="F37" i="10"/>
  <c r="E37" i="10"/>
  <c r="D37" i="10"/>
  <c r="C37" i="10"/>
  <c r="B37" i="10"/>
  <c r="O36" i="10"/>
  <c r="N36" i="10"/>
  <c r="M36" i="10"/>
  <c r="L36" i="10"/>
  <c r="K36" i="10"/>
  <c r="J36" i="10"/>
  <c r="I36" i="10"/>
  <c r="H36" i="10"/>
  <c r="G36" i="10"/>
  <c r="F36" i="10"/>
  <c r="E36" i="10"/>
  <c r="D36" i="10"/>
  <c r="C36" i="10"/>
  <c r="L37" i="8" s="1"/>
  <c r="B36" i="10"/>
  <c r="O35" i="10"/>
  <c r="N35" i="10"/>
  <c r="M35" i="10"/>
  <c r="L35" i="10"/>
  <c r="K35" i="10"/>
  <c r="J35" i="10"/>
  <c r="I35" i="10"/>
  <c r="N36" i="8" s="1"/>
  <c r="H35" i="10"/>
  <c r="G35" i="10"/>
  <c r="F35" i="10"/>
  <c r="E35" i="10"/>
  <c r="H37" i="8" s="1"/>
  <c r="D35" i="10"/>
  <c r="C35" i="10"/>
  <c r="B35" i="10"/>
  <c r="O34" i="10"/>
  <c r="N34" i="10"/>
  <c r="M34" i="10"/>
  <c r="L34" i="10"/>
  <c r="K34" i="10"/>
  <c r="J34" i="10"/>
  <c r="I34" i="10"/>
  <c r="H34" i="10"/>
  <c r="G34" i="10"/>
  <c r="J38" i="8" s="1"/>
  <c r="F34" i="10"/>
  <c r="E34" i="10"/>
  <c r="D34" i="10"/>
  <c r="C34" i="10"/>
  <c r="F38" i="8" s="1"/>
  <c r="B34" i="10"/>
  <c r="O33" i="10"/>
  <c r="N33" i="10"/>
  <c r="M33" i="10"/>
  <c r="L33" i="10"/>
  <c r="K33" i="10"/>
  <c r="J33" i="10"/>
  <c r="I33" i="10"/>
  <c r="N34" i="8" s="1"/>
  <c r="H33" i="10"/>
  <c r="G33" i="10"/>
  <c r="F33" i="10"/>
  <c r="E33" i="10"/>
  <c r="K34" i="8" s="1"/>
  <c r="D33" i="10"/>
  <c r="C33" i="10"/>
  <c r="B33" i="10"/>
  <c r="O32" i="10"/>
  <c r="N32" i="10"/>
  <c r="M32" i="10"/>
  <c r="L32" i="10"/>
  <c r="K32" i="10"/>
  <c r="M33" i="8" s="1"/>
  <c r="J32" i="10"/>
  <c r="I32" i="10"/>
  <c r="H32" i="10"/>
  <c r="G32" i="10"/>
  <c r="J34" i="8" s="1"/>
  <c r="F32" i="10"/>
  <c r="E32" i="10"/>
  <c r="D32" i="10"/>
  <c r="C32" i="10"/>
  <c r="F34" i="8" s="1"/>
  <c r="B32" i="10"/>
  <c r="O31" i="10"/>
  <c r="N31" i="10"/>
  <c r="M31" i="10"/>
  <c r="L31" i="10"/>
  <c r="K31" i="10"/>
  <c r="J31" i="10"/>
  <c r="I31" i="10"/>
  <c r="N32" i="8" s="1"/>
  <c r="H31" i="10"/>
  <c r="G31" i="10"/>
  <c r="F31" i="10"/>
  <c r="E31" i="10"/>
  <c r="K32" i="8" s="1"/>
  <c r="D31" i="10"/>
  <c r="C31" i="10"/>
  <c r="B31" i="10"/>
  <c r="O30" i="10"/>
  <c r="N30" i="10"/>
  <c r="M30" i="10"/>
  <c r="L30" i="10"/>
  <c r="K30" i="10"/>
  <c r="M31" i="8" s="1"/>
  <c r="J30" i="10"/>
  <c r="I30" i="10"/>
  <c r="H30" i="10"/>
  <c r="G30" i="10"/>
  <c r="J32" i="8" s="1"/>
  <c r="F30" i="10"/>
  <c r="E30" i="10"/>
  <c r="D30" i="10"/>
  <c r="C30" i="10"/>
  <c r="F32" i="8" s="1"/>
  <c r="B30" i="10"/>
  <c r="O29" i="10"/>
  <c r="N29" i="10"/>
  <c r="M29" i="10"/>
  <c r="L29" i="10"/>
  <c r="K29" i="10"/>
  <c r="J29" i="10"/>
  <c r="I29" i="10"/>
  <c r="H29" i="10"/>
  <c r="G29" i="10"/>
  <c r="F29" i="10"/>
  <c r="E29" i="10"/>
  <c r="L30" i="8" s="1"/>
  <c r="D29" i="10"/>
  <c r="C29" i="10"/>
  <c r="B29" i="10"/>
  <c r="O28" i="10"/>
  <c r="N28" i="10"/>
  <c r="M28" i="10"/>
  <c r="L28" i="10"/>
  <c r="K28" i="10"/>
  <c r="N29" i="8" s="1"/>
  <c r="J28" i="10"/>
  <c r="I28" i="10"/>
  <c r="H28" i="10"/>
  <c r="G28" i="10"/>
  <c r="J29" i="8" s="1"/>
  <c r="F28" i="10"/>
  <c r="E28" i="10"/>
  <c r="D28" i="10"/>
  <c r="C28" i="10"/>
  <c r="F29" i="8" s="1"/>
  <c r="B28" i="10"/>
  <c r="O27" i="10"/>
  <c r="N27" i="10"/>
  <c r="M27" i="10"/>
  <c r="L27" i="10"/>
  <c r="K27" i="10"/>
  <c r="J27" i="10"/>
  <c r="I27" i="10"/>
  <c r="H27" i="10"/>
  <c r="G27" i="10"/>
  <c r="F27" i="10"/>
  <c r="E27" i="10"/>
  <c r="L28" i="8" s="1"/>
  <c r="D27" i="10"/>
  <c r="C27" i="10"/>
  <c r="B27" i="10"/>
  <c r="O26" i="10"/>
  <c r="N26" i="10"/>
  <c r="M26" i="10"/>
  <c r="L26" i="10"/>
  <c r="K26" i="10"/>
  <c r="N27" i="8" s="1"/>
  <c r="J26" i="10"/>
  <c r="I26" i="10"/>
  <c r="H26" i="10"/>
  <c r="G26" i="10"/>
  <c r="J27" i="8" s="1"/>
  <c r="F26" i="10"/>
  <c r="E26" i="10"/>
  <c r="D26" i="10"/>
  <c r="C26" i="10"/>
  <c r="F27" i="8" s="1"/>
  <c r="B26" i="10"/>
  <c r="O25" i="10"/>
  <c r="N25" i="10"/>
  <c r="M25" i="10"/>
  <c r="L25" i="10"/>
  <c r="K25" i="10"/>
  <c r="J25" i="10"/>
  <c r="I25" i="10"/>
  <c r="M26" i="8" s="1"/>
  <c r="H25" i="10"/>
  <c r="G25" i="10"/>
  <c r="F25" i="10"/>
  <c r="E25" i="10"/>
  <c r="L26" i="8" s="1"/>
  <c r="D25" i="10"/>
  <c r="C25" i="10"/>
  <c r="B25" i="10"/>
  <c r="O24" i="10"/>
  <c r="N24" i="10"/>
  <c r="M24" i="10"/>
  <c r="L24" i="10"/>
  <c r="K24" i="10"/>
  <c r="N25" i="8" s="1"/>
  <c r="J24" i="10"/>
  <c r="I24" i="10"/>
  <c r="H24" i="10"/>
  <c r="G24" i="10"/>
  <c r="J25" i="8" s="1"/>
  <c r="F24" i="10"/>
  <c r="E24" i="10"/>
  <c r="D24" i="10"/>
  <c r="C24" i="10"/>
  <c r="K25" i="8" s="1"/>
  <c r="B24" i="10"/>
  <c r="O23" i="10"/>
  <c r="N23" i="10"/>
  <c r="M23" i="10"/>
  <c r="L23" i="10"/>
  <c r="K23" i="10"/>
  <c r="J23" i="10"/>
  <c r="I23" i="10"/>
  <c r="H23" i="10"/>
  <c r="G23" i="10"/>
  <c r="F23" i="10"/>
  <c r="E23" i="10"/>
  <c r="L24" i="8" s="1"/>
  <c r="D23" i="10"/>
  <c r="C23" i="10"/>
  <c r="B23" i="10"/>
  <c r="O22" i="10"/>
  <c r="N22" i="10"/>
  <c r="M22" i="10"/>
  <c r="L22" i="10"/>
  <c r="K22" i="10"/>
  <c r="N23" i="8" s="1"/>
  <c r="J22" i="10"/>
  <c r="I22" i="10"/>
  <c r="H22" i="10"/>
  <c r="G22" i="10"/>
  <c r="J23" i="8" s="1"/>
  <c r="F22" i="10"/>
  <c r="E22" i="10"/>
  <c r="D22" i="10"/>
  <c r="C22" i="10"/>
  <c r="F23" i="8" s="1"/>
  <c r="B22" i="10"/>
  <c r="O21" i="10"/>
  <c r="N21" i="10"/>
  <c r="M21" i="10"/>
  <c r="L21" i="10"/>
  <c r="K21" i="10"/>
  <c r="J21" i="10"/>
  <c r="I21" i="10"/>
  <c r="M22" i="8" s="1"/>
  <c r="H21" i="10"/>
  <c r="G21" i="10"/>
  <c r="F21" i="10"/>
  <c r="E21" i="10"/>
  <c r="D21" i="10"/>
  <c r="C21" i="10"/>
  <c r="B21" i="10"/>
  <c r="O20" i="10"/>
  <c r="N20" i="10"/>
  <c r="M20" i="10"/>
  <c r="L20" i="10"/>
  <c r="K20" i="10"/>
  <c r="J20" i="10"/>
  <c r="I20" i="10"/>
  <c r="H20" i="10"/>
  <c r="G20" i="10"/>
  <c r="F20" i="10"/>
  <c r="E20" i="10"/>
  <c r="D20" i="10"/>
  <c r="C20" i="10"/>
  <c r="K21" i="8" s="1"/>
  <c r="B20" i="10"/>
  <c r="O19" i="10"/>
  <c r="N19" i="10"/>
  <c r="M19" i="10"/>
  <c r="L19" i="10"/>
  <c r="K19" i="10"/>
  <c r="J19" i="10"/>
  <c r="I19" i="10"/>
  <c r="M20" i="8" s="1"/>
  <c r="H19" i="10"/>
  <c r="G19" i="10"/>
  <c r="F19" i="10"/>
  <c r="E19" i="10"/>
  <c r="D19" i="10"/>
  <c r="C19" i="10"/>
  <c r="B19" i="10"/>
  <c r="O18" i="10"/>
  <c r="N18" i="10"/>
  <c r="M18" i="10"/>
  <c r="L18" i="10"/>
  <c r="K18" i="10"/>
  <c r="J18" i="10"/>
  <c r="I18" i="10"/>
  <c r="H18" i="10"/>
  <c r="G18" i="10"/>
  <c r="F18" i="10"/>
  <c r="E18" i="10"/>
  <c r="D18" i="10"/>
  <c r="C18" i="10"/>
  <c r="K19" i="8" s="1"/>
  <c r="B18" i="10"/>
  <c r="O17" i="10"/>
  <c r="N17" i="10"/>
  <c r="M17" i="10"/>
  <c r="L17" i="10"/>
  <c r="K17" i="10"/>
  <c r="J17" i="10"/>
  <c r="I17" i="10"/>
  <c r="M18" i="8" s="1"/>
  <c r="H17" i="10"/>
  <c r="G17" i="10"/>
  <c r="F17" i="10"/>
  <c r="E17" i="10"/>
  <c r="D17" i="10"/>
  <c r="C17" i="10"/>
  <c r="B17" i="10"/>
  <c r="O16" i="10"/>
  <c r="N16" i="10"/>
  <c r="M16" i="10"/>
  <c r="L16" i="10"/>
  <c r="K16" i="10"/>
  <c r="J16" i="10"/>
  <c r="I16" i="10"/>
  <c r="H16" i="10"/>
  <c r="G16" i="10"/>
  <c r="F16" i="10"/>
  <c r="E16" i="10"/>
  <c r="D16" i="10"/>
  <c r="C16" i="10"/>
  <c r="K17" i="8" s="1"/>
  <c r="B16" i="10"/>
  <c r="O15" i="10"/>
  <c r="N15" i="10"/>
  <c r="M15" i="10"/>
  <c r="L15" i="10"/>
  <c r="K15" i="10"/>
  <c r="J15" i="10"/>
  <c r="I15" i="10"/>
  <c r="M16" i="8" s="1"/>
  <c r="H15" i="10"/>
  <c r="G15" i="10"/>
  <c r="F15" i="10"/>
  <c r="E15" i="10"/>
  <c r="D15" i="10"/>
  <c r="C15" i="10"/>
  <c r="B15" i="10"/>
  <c r="O14" i="10"/>
  <c r="N14" i="10"/>
  <c r="M14" i="10"/>
  <c r="L14" i="10"/>
  <c r="K14" i="10"/>
  <c r="J14" i="10"/>
  <c r="I14" i="10"/>
  <c r="H14" i="10"/>
  <c r="G14" i="10"/>
  <c r="F14" i="10"/>
  <c r="E14" i="10"/>
  <c r="D14" i="10"/>
  <c r="C14" i="10"/>
  <c r="K15" i="8" s="1"/>
  <c r="B14" i="10"/>
  <c r="O13" i="10"/>
  <c r="N13" i="10"/>
  <c r="M13" i="10"/>
  <c r="L13" i="10"/>
  <c r="K13" i="10"/>
  <c r="J13" i="10"/>
  <c r="I13" i="10"/>
  <c r="M14" i="8" s="1"/>
  <c r="H13" i="10"/>
  <c r="G13" i="10"/>
  <c r="F13" i="10"/>
  <c r="E13" i="10"/>
  <c r="D13" i="10"/>
  <c r="C13" i="10"/>
  <c r="B13" i="10"/>
  <c r="O12" i="10"/>
  <c r="N12" i="10"/>
  <c r="M12" i="10"/>
  <c r="L12" i="10"/>
  <c r="K12" i="10"/>
  <c r="J12" i="10"/>
  <c r="I12" i="10"/>
  <c r="H12" i="10"/>
  <c r="G12" i="10"/>
  <c r="F12" i="10"/>
  <c r="E12" i="10"/>
  <c r="D12" i="10"/>
  <c r="C12" i="10"/>
  <c r="K13" i="8" s="1"/>
  <c r="B12" i="10"/>
  <c r="O11" i="10"/>
  <c r="N11" i="10"/>
  <c r="M11" i="10"/>
  <c r="L11" i="10"/>
  <c r="K11" i="10"/>
  <c r="J11" i="10"/>
  <c r="I11" i="10"/>
  <c r="M12" i="8" s="1"/>
  <c r="H11" i="10"/>
  <c r="G11" i="10"/>
  <c r="F11" i="10"/>
  <c r="E11" i="10"/>
  <c r="D11" i="10"/>
  <c r="C11" i="10"/>
  <c r="B11" i="10"/>
  <c r="O10" i="10"/>
  <c r="N10" i="10"/>
  <c r="M10" i="10"/>
  <c r="L10" i="10"/>
  <c r="K10" i="10"/>
  <c r="J10" i="10"/>
  <c r="I10" i="10"/>
  <c r="H10" i="10"/>
  <c r="G10" i="10"/>
  <c r="F10" i="10"/>
  <c r="E10" i="10"/>
  <c r="D10" i="10"/>
  <c r="C10" i="10"/>
  <c r="K11" i="8" s="1"/>
  <c r="B10" i="10"/>
  <c r="O9" i="10"/>
  <c r="N9" i="10"/>
  <c r="M9" i="10"/>
  <c r="L9" i="10"/>
  <c r="K9" i="10"/>
  <c r="J9" i="10"/>
  <c r="I9" i="10"/>
  <c r="M10" i="8" s="1"/>
  <c r="H9" i="10"/>
  <c r="G9" i="10"/>
  <c r="F9" i="10"/>
  <c r="E9" i="10"/>
  <c r="D9" i="10"/>
  <c r="C9" i="10"/>
  <c r="B9" i="10"/>
  <c r="O8" i="10"/>
  <c r="N8" i="10"/>
  <c r="M8" i="10"/>
  <c r="L8" i="10"/>
  <c r="K8" i="10"/>
  <c r="J8" i="10"/>
  <c r="I8" i="10"/>
  <c r="H8" i="10"/>
  <c r="G8" i="10"/>
  <c r="F8" i="10"/>
  <c r="E8" i="10"/>
  <c r="D8" i="10"/>
  <c r="C8" i="10"/>
  <c r="K9" i="8" s="1"/>
  <c r="B8" i="10"/>
  <c r="O7" i="10"/>
  <c r="N7" i="10"/>
  <c r="M7" i="10"/>
  <c r="L7" i="10"/>
  <c r="K7" i="10"/>
  <c r="J7" i="10"/>
  <c r="I7" i="10"/>
  <c r="M8" i="8" s="1"/>
  <c r="H7" i="10"/>
  <c r="G7" i="10"/>
  <c r="F7" i="10"/>
  <c r="E7" i="10"/>
  <c r="D7" i="10"/>
  <c r="C7" i="10"/>
  <c r="B7" i="10"/>
  <c r="O6" i="10"/>
  <c r="N6" i="10"/>
  <c r="M6" i="10"/>
  <c r="L6" i="10"/>
  <c r="K6" i="10"/>
  <c r="J6" i="10"/>
  <c r="I6" i="10"/>
  <c r="H6" i="10"/>
  <c r="G6" i="10"/>
  <c r="F6" i="10"/>
  <c r="E6" i="10"/>
  <c r="D6" i="10"/>
  <c r="C6" i="10"/>
  <c r="K7" i="8" s="1"/>
  <c r="B6" i="10"/>
  <c r="O5" i="10"/>
  <c r="N5" i="10"/>
  <c r="M5" i="10"/>
  <c r="L5" i="10"/>
  <c r="K5" i="10"/>
  <c r="J5" i="10"/>
  <c r="I5" i="10"/>
  <c r="M6" i="8" s="1"/>
  <c r="H5" i="10"/>
  <c r="G5" i="10"/>
  <c r="F5" i="10"/>
  <c r="E5" i="10"/>
  <c r="D5" i="10"/>
  <c r="C5" i="10"/>
  <c r="B5" i="10"/>
  <c r="O4" i="10"/>
  <c r="N4" i="10"/>
  <c r="M4" i="10"/>
  <c r="L4" i="10"/>
  <c r="K4" i="10"/>
  <c r="J4" i="10"/>
  <c r="I4" i="10"/>
  <c r="H4" i="10"/>
  <c r="G4" i="10"/>
  <c r="F4" i="10"/>
  <c r="E4" i="10"/>
  <c r="D4" i="10"/>
  <c r="C4" i="10"/>
  <c r="K5" i="8" s="1"/>
  <c r="B4" i="10"/>
  <c r="O3" i="10"/>
  <c r="N3" i="10"/>
  <c r="M3" i="10"/>
  <c r="L3" i="10"/>
  <c r="K3" i="10"/>
  <c r="J3" i="10"/>
  <c r="I3" i="10"/>
  <c r="M4" i="8" s="1"/>
  <c r="H3" i="10"/>
  <c r="G3" i="10"/>
  <c r="F3" i="10"/>
  <c r="E3" i="10"/>
  <c r="D3" i="10"/>
  <c r="C3" i="10"/>
  <c r="B3" i="10"/>
  <c r="O2" i="10"/>
  <c r="N2" i="10"/>
  <c r="M2" i="10"/>
  <c r="L2" i="10"/>
  <c r="K2" i="10"/>
  <c r="J2" i="10"/>
  <c r="I2" i="10"/>
  <c r="H2" i="10"/>
  <c r="G2" i="10"/>
  <c r="F2" i="10"/>
  <c r="E2" i="10"/>
  <c r="D2" i="10"/>
  <c r="C2" i="10"/>
  <c r="K3" i="8" s="1"/>
  <c r="B2" i="10"/>
  <c r="O1" i="10"/>
  <c r="N1" i="10"/>
  <c r="M1" i="10"/>
  <c r="M24" i="8" s="1"/>
  <c r="L1" i="10"/>
  <c r="K1" i="10"/>
  <c r="J1" i="10"/>
  <c r="I1" i="10"/>
  <c r="H1" i="10"/>
  <c r="G1" i="10"/>
  <c r="F1" i="10"/>
  <c r="E1" i="10"/>
  <c r="D1" i="10"/>
  <c r="C1" i="10"/>
  <c r="B1" i="10"/>
  <c r="F67" i="9"/>
  <c r="E67" i="9"/>
  <c r="D67" i="9"/>
  <c r="F66" i="9"/>
  <c r="E66" i="9"/>
  <c r="D66" i="9"/>
  <c r="F65" i="9"/>
  <c r="E65" i="9"/>
  <c r="G64" i="9"/>
  <c r="F64" i="9"/>
  <c r="E64" i="9"/>
  <c r="D64" i="9"/>
  <c r="G63" i="9"/>
  <c r="F63" i="9"/>
  <c r="E63" i="9"/>
  <c r="D63" i="9"/>
  <c r="G62" i="9"/>
  <c r="F62" i="9"/>
  <c r="E62" i="9"/>
  <c r="D62" i="9"/>
  <c r="G61" i="9"/>
  <c r="F61" i="9"/>
  <c r="E61" i="9"/>
  <c r="D61" i="9"/>
  <c r="G60" i="9"/>
  <c r="F60" i="9"/>
  <c r="E60" i="9"/>
  <c r="F59" i="9"/>
  <c r="E59" i="9"/>
  <c r="D59" i="9"/>
  <c r="F58" i="9"/>
  <c r="E58" i="9"/>
  <c r="D58" i="9"/>
  <c r="F57" i="9"/>
  <c r="E57" i="9"/>
  <c r="D57" i="9"/>
  <c r="F56" i="9"/>
  <c r="E56" i="9"/>
  <c r="F55" i="9"/>
  <c r="E55" i="9"/>
  <c r="D55" i="9"/>
  <c r="F54" i="9"/>
  <c r="E54" i="9"/>
  <c r="D54" i="9"/>
  <c r="F53" i="9"/>
  <c r="E53" i="9"/>
  <c r="G52" i="9"/>
  <c r="F52" i="9"/>
  <c r="E52" i="9"/>
  <c r="D52" i="9"/>
  <c r="G51" i="9"/>
  <c r="F51" i="9"/>
  <c r="E51" i="9"/>
  <c r="D51" i="9"/>
  <c r="G50" i="9"/>
  <c r="F50" i="9"/>
  <c r="E50" i="9"/>
  <c r="D50" i="9"/>
  <c r="G49" i="9"/>
  <c r="F49" i="9"/>
  <c r="E49" i="9"/>
  <c r="F48" i="9"/>
  <c r="E48" i="9"/>
  <c r="D48" i="9"/>
  <c r="F47" i="9"/>
  <c r="E47" i="9"/>
  <c r="D47" i="9"/>
  <c r="F46" i="9"/>
  <c r="E46" i="9"/>
  <c r="D46" i="9"/>
  <c r="F45" i="9"/>
  <c r="E45" i="9"/>
  <c r="D45" i="9"/>
  <c r="F44" i="9"/>
  <c r="E44" i="9"/>
  <c r="D44" i="9"/>
  <c r="F43" i="9"/>
  <c r="E43" i="9"/>
  <c r="E42" i="9"/>
  <c r="D42" i="9"/>
  <c r="E41" i="9"/>
  <c r="D41" i="9"/>
  <c r="E40" i="9"/>
  <c r="I39" i="9"/>
  <c r="H39" i="9"/>
  <c r="G39" i="9"/>
  <c r="F39" i="9"/>
  <c r="E39" i="9"/>
  <c r="D39" i="9"/>
  <c r="I38" i="9"/>
  <c r="H38" i="9"/>
  <c r="G38" i="9"/>
  <c r="F38" i="9"/>
  <c r="E38" i="9"/>
  <c r="D38" i="9"/>
  <c r="I37" i="9"/>
  <c r="H37" i="9"/>
  <c r="G37" i="9"/>
  <c r="F37" i="9"/>
  <c r="E37" i="9"/>
  <c r="D37" i="9"/>
  <c r="I36" i="9"/>
  <c r="H36" i="9"/>
  <c r="G36" i="9"/>
  <c r="F36" i="9"/>
  <c r="E36" i="9"/>
  <c r="F35" i="9"/>
  <c r="E35" i="9"/>
  <c r="D35" i="9"/>
  <c r="F34" i="9"/>
  <c r="E34" i="9"/>
  <c r="D34" i="9"/>
  <c r="F33" i="9"/>
  <c r="E33" i="9"/>
  <c r="D33" i="9"/>
  <c r="F32" i="9"/>
  <c r="E32" i="9"/>
  <c r="D32" i="9"/>
  <c r="F31" i="9"/>
  <c r="E31" i="9"/>
  <c r="G30" i="9"/>
  <c r="F30" i="9"/>
  <c r="E30" i="9"/>
  <c r="D30" i="9"/>
  <c r="G29" i="9"/>
  <c r="F29" i="9"/>
  <c r="E29" i="9"/>
  <c r="D29" i="9"/>
  <c r="G28" i="9"/>
  <c r="F28" i="9"/>
  <c r="E28" i="9"/>
  <c r="D28" i="9"/>
  <c r="G27" i="9"/>
  <c r="F27" i="9"/>
  <c r="E27" i="9"/>
  <c r="D26" i="9"/>
  <c r="F25" i="9"/>
  <c r="E25" i="9"/>
  <c r="F24" i="9"/>
  <c r="E24" i="9"/>
  <c r="D24" i="9"/>
  <c r="F23" i="9"/>
  <c r="E23" i="9"/>
  <c r="D23" i="9"/>
  <c r="F22" i="9"/>
  <c r="E22" i="9"/>
  <c r="G21" i="9"/>
  <c r="F21" i="9"/>
  <c r="E21" i="9"/>
  <c r="D21" i="9"/>
  <c r="G20" i="9"/>
  <c r="F20" i="9"/>
  <c r="E20" i="9"/>
  <c r="D20" i="9"/>
  <c r="G19" i="9"/>
  <c r="F19" i="9"/>
  <c r="E19" i="9"/>
  <c r="D19" i="9"/>
  <c r="G18" i="9"/>
  <c r="F18" i="9"/>
  <c r="E18" i="9"/>
  <c r="D18" i="9"/>
  <c r="G17" i="9"/>
  <c r="F17" i="9"/>
  <c r="E17" i="9"/>
  <c r="H16" i="9"/>
  <c r="G16" i="9"/>
  <c r="F16" i="9"/>
  <c r="E16" i="9"/>
  <c r="D16" i="9"/>
  <c r="H15" i="9"/>
  <c r="G15" i="9"/>
  <c r="F15" i="9"/>
  <c r="E15" i="9"/>
  <c r="D15" i="9"/>
  <c r="H14" i="9"/>
  <c r="G14" i="9"/>
  <c r="F14" i="9"/>
  <c r="E14" i="9"/>
  <c r="D14" i="9"/>
  <c r="H13" i="9"/>
  <c r="G13" i="9"/>
  <c r="F13" i="9"/>
  <c r="E13" i="9"/>
  <c r="D13" i="9"/>
  <c r="H12" i="9"/>
  <c r="G12" i="9"/>
  <c r="F12" i="9"/>
  <c r="E12" i="9"/>
  <c r="D12" i="9"/>
  <c r="H11" i="9"/>
  <c r="G11" i="9"/>
  <c r="F11" i="9"/>
  <c r="E11" i="9"/>
  <c r="D11" i="9"/>
  <c r="H10" i="9"/>
  <c r="G10" i="9"/>
  <c r="F10" i="9"/>
  <c r="E10" i="9"/>
  <c r="F9" i="9"/>
  <c r="E9" i="9"/>
  <c r="D9" i="9"/>
  <c r="F8" i="9"/>
  <c r="E8" i="9"/>
  <c r="D8" i="9"/>
  <c r="F7" i="9"/>
  <c r="E7" i="9"/>
  <c r="D7" i="9"/>
  <c r="F6" i="9"/>
  <c r="E6" i="9"/>
  <c r="D6" i="9"/>
  <c r="F5" i="9"/>
  <c r="E5" i="9"/>
  <c r="D5" i="9"/>
  <c r="F4" i="9"/>
  <c r="E4" i="9"/>
  <c r="D4" i="9"/>
  <c r="F3" i="9"/>
  <c r="E3" i="9"/>
  <c r="D3" i="9"/>
  <c r="F2" i="9"/>
  <c r="E2" i="9"/>
  <c r="J53" i="8"/>
  <c r="I53" i="8"/>
  <c r="G53" i="8"/>
  <c r="F53" i="8"/>
  <c r="E53" i="8"/>
  <c r="L52" i="8"/>
  <c r="I52" i="8"/>
  <c r="H52" i="8"/>
  <c r="G52" i="8"/>
  <c r="E52" i="8"/>
  <c r="N51" i="8"/>
  <c r="I51" i="8"/>
  <c r="G51" i="8"/>
  <c r="E51" i="8"/>
  <c r="L50" i="8"/>
  <c r="K50" i="8"/>
  <c r="I50" i="8"/>
  <c r="H50" i="8"/>
  <c r="G50" i="8"/>
  <c r="E50" i="8"/>
  <c r="N49" i="8"/>
  <c r="L49" i="8"/>
  <c r="I49" i="8"/>
  <c r="H49" i="8"/>
  <c r="G49" i="8"/>
  <c r="E49" i="8"/>
  <c r="N48" i="8"/>
  <c r="K48" i="8"/>
  <c r="J48" i="8"/>
  <c r="I48" i="8"/>
  <c r="G48" i="8"/>
  <c r="F48" i="8"/>
  <c r="E48" i="8"/>
  <c r="M47" i="8"/>
  <c r="L47" i="8"/>
  <c r="I47" i="8"/>
  <c r="H47" i="8"/>
  <c r="G47" i="8"/>
  <c r="E47" i="8"/>
  <c r="N46" i="8"/>
  <c r="K46" i="8"/>
  <c r="J46" i="8"/>
  <c r="I46" i="8"/>
  <c r="G46" i="8"/>
  <c r="F46" i="8"/>
  <c r="E46" i="8"/>
  <c r="L45" i="8"/>
  <c r="K45" i="8"/>
  <c r="I45" i="8"/>
  <c r="H45" i="8"/>
  <c r="G45" i="8"/>
  <c r="E45" i="8"/>
  <c r="N44" i="8"/>
  <c r="M44" i="8"/>
  <c r="J44" i="8"/>
  <c r="I44" i="8"/>
  <c r="G44" i="8"/>
  <c r="F44" i="8"/>
  <c r="E44" i="8"/>
  <c r="L43" i="8"/>
  <c r="K43" i="8"/>
  <c r="I43" i="8"/>
  <c r="H43" i="8"/>
  <c r="G43" i="8"/>
  <c r="E43" i="8"/>
  <c r="N42" i="8"/>
  <c r="K42" i="8"/>
  <c r="J42" i="8"/>
  <c r="I42" i="8"/>
  <c r="G42" i="8"/>
  <c r="F42" i="8"/>
  <c r="E42" i="8"/>
  <c r="M41" i="8"/>
  <c r="L41" i="8"/>
  <c r="I41" i="8"/>
  <c r="H41" i="8"/>
  <c r="G41" i="8"/>
  <c r="E41" i="8"/>
  <c r="N40" i="8"/>
  <c r="K40" i="8"/>
  <c r="J40" i="8"/>
  <c r="I40" i="8"/>
  <c r="G40" i="8"/>
  <c r="F40" i="8"/>
  <c r="E40" i="8"/>
  <c r="M39" i="8"/>
  <c r="L39" i="8"/>
  <c r="I39" i="8"/>
  <c r="H39" i="8"/>
  <c r="G39" i="8"/>
  <c r="E39" i="8"/>
  <c r="L38" i="8"/>
  <c r="K38" i="8"/>
  <c r="I38" i="8"/>
  <c r="H38" i="8"/>
  <c r="G38" i="8"/>
  <c r="E38" i="8"/>
  <c r="N37" i="8"/>
  <c r="M37" i="8"/>
  <c r="J37" i="8"/>
  <c r="I37" i="8"/>
  <c r="G37" i="8"/>
  <c r="F37" i="8"/>
  <c r="E37" i="8"/>
  <c r="L36" i="8"/>
  <c r="K36" i="8"/>
  <c r="I36" i="8"/>
  <c r="H36" i="8"/>
  <c r="G36" i="8"/>
  <c r="E36" i="8"/>
  <c r="N35" i="8"/>
  <c r="M35" i="8"/>
  <c r="J35" i="8"/>
  <c r="I35" i="8"/>
  <c r="G35" i="8"/>
  <c r="F35" i="8"/>
  <c r="E35" i="8"/>
  <c r="D35" i="8"/>
  <c r="M34" i="8"/>
  <c r="L34" i="8"/>
  <c r="I34" i="8"/>
  <c r="H34" i="8"/>
  <c r="G34" i="8"/>
  <c r="E34" i="8"/>
  <c r="N33" i="8"/>
  <c r="K33" i="8"/>
  <c r="J33" i="8"/>
  <c r="I33" i="8"/>
  <c r="G33" i="8"/>
  <c r="F33" i="8"/>
  <c r="E33" i="8"/>
  <c r="M32" i="8"/>
  <c r="L32" i="8"/>
  <c r="I32" i="8"/>
  <c r="H32" i="8"/>
  <c r="G32" i="8"/>
  <c r="E32" i="8"/>
  <c r="N31" i="8"/>
  <c r="K31" i="8"/>
  <c r="J31" i="8"/>
  <c r="I31" i="8"/>
  <c r="G31" i="8"/>
  <c r="F31" i="8"/>
  <c r="E31" i="8"/>
  <c r="N30" i="8"/>
  <c r="M30" i="8"/>
  <c r="J30" i="8"/>
  <c r="I30" i="8"/>
  <c r="G30" i="8"/>
  <c r="F30" i="8"/>
  <c r="E30" i="8"/>
  <c r="L29" i="8"/>
  <c r="K29" i="8"/>
  <c r="I29" i="8"/>
  <c r="H29" i="8"/>
  <c r="G29" i="8"/>
  <c r="E29" i="8"/>
  <c r="N28" i="8"/>
  <c r="M28" i="8"/>
  <c r="J28" i="8"/>
  <c r="I28" i="8"/>
  <c r="G28" i="8"/>
  <c r="F28" i="8"/>
  <c r="E28" i="8"/>
  <c r="L27" i="8"/>
  <c r="K27" i="8"/>
  <c r="I27" i="8"/>
  <c r="H27" i="8"/>
  <c r="G27" i="8"/>
  <c r="E27" i="8"/>
  <c r="N26" i="8"/>
  <c r="K26" i="8"/>
  <c r="J26" i="8"/>
  <c r="I26" i="8"/>
  <c r="G26" i="8"/>
  <c r="F26" i="8"/>
  <c r="E26" i="8"/>
  <c r="M25" i="8"/>
  <c r="L25" i="8"/>
  <c r="I25" i="8"/>
  <c r="H25" i="8"/>
  <c r="G25" i="8"/>
  <c r="E25" i="8"/>
  <c r="N24" i="8"/>
  <c r="K24" i="8"/>
  <c r="J24" i="8"/>
  <c r="I24" i="8"/>
  <c r="G24" i="8"/>
  <c r="F24" i="8"/>
  <c r="E24" i="8"/>
  <c r="M23" i="8"/>
  <c r="L23" i="8"/>
  <c r="K23" i="8"/>
  <c r="I23" i="8"/>
  <c r="H23" i="8"/>
  <c r="G23" i="8"/>
  <c r="E23" i="8"/>
  <c r="N22" i="8"/>
  <c r="L22" i="8"/>
  <c r="K22" i="8"/>
  <c r="J22" i="8"/>
  <c r="I22" i="8"/>
  <c r="H22" i="8"/>
  <c r="G22" i="8"/>
  <c r="F22" i="8"/>
  <c r="E22" i="8"/>
  <c r="N21" i="8"/>
  <c r="M21" i="8"/>
  <c r="L21" i="8"/>
  <c r="J21" i="8"/>
  <c r="I21" i="8"/>
  <c r="H21" i="8"/>
  <c r="G21" i="8"/>
  <c r="F21" i="8"/>
  <c r="E21" i="8"/>
  <c r="N20" i="8"/>
  <c r="L20" i="8"/>
  <c r="K20" i="8"/>
  <c r="J20" i="8"/>
  <c r="I20" i="8"/>
  <c r="H20" i="8"/>
  <c r="G20" i="8"/>
  <c r="F20" i="8"/>
  <c r="E20" i="8"/>
  <c r="N19" i="8"/>
  <c r="M19" i="8"/>
  <c r="L19" i="8"/>
  <c r="J19" i="8"/>
  <c r="I19" i="8"/>
  <c r="H19" i="8"/>
  <c r="G19" i="8"/>
  <c r="F19" i="8"/>
  <c r="E19" i="8"/>
  <c r="N18" i="8"/>
  <c r="L18" i="8"/>
  <c r="K18" i="8"/>
  <c r="J18" i="8"/>
  <c r="I18" i="8"/>
  <c r="H18" i="8"/>
  <c r="G18" i="8"/>
  <c r="F18" i="8"/>
  <c r="E18" i="8"/>
  <c r="N17" i="8"/>
  <c r="M17" i="8"/>
  <c r="L17" i="8"/>
  <c r="J17" i="8"/>
  <c r="I17" i="8"/>
  <c r="H17" i="8"/>
  <c r="G17" i="8"/>
  <c r="F17" i="8"/>
  <c r="E17" i="8"/>
  <c r="N16" i="8"/>
  <c r="L16" i="8"/>
  <c r="K16" i="8"/>
  <c r="J16" i="8"/>
  <c r="I16" i="8"/>
  <c r="H16" i="8"/>
  <c r="G16" i="8"/>
  <c r="F16" i="8"/>
  <c r="E16" i="8"/>
  <c r="N15" i="8"/>
  <c r="M15" i="8"/>
  <c r="L15" i="8"/>
  <c r="J15" i="8"/>
  <c r="I15" i="8"/>
  <c r="H15" i="8"/>
  <c r="G15" i="8"/>
  <c r="F15" i="8"/>
  <c r="E15" i="8"/>
  <c r="N14" i="8"/>
  <c r="L14" i="8"/>
  <c r="K14" i="8"/>
  <c r="J14" i="8"/>
  <c r="I14" i="8"/>
  <c r="H14" i="8"/>
  <c r="G14" i="8"/>
  <c r="F14" i="8"/>
  <c r="E14" i="8"/>
  <c r="N13" i="8"/>
  <c r="M13" i="8"/>
  <c r="L13" i="8"/>
  <c r="J13" i="8"/>
  <c r="I13" i="8"/>
  <c r="H13" i="8"/>
  <c r="G13" i="8"/>
  <c r="F13" i="8"/>
  <c r="E13" i="8"/>
  <c r="N12" i="8"/>
  <c r="L12" i="8"/>
  <c r="K12" i="8"/>
  <c r="J12" i="8"/>
  <c r="I12" i="8"/>
  <c r="H12" i="8"/>
  <c r="G12" i="8"/>
  <c r="F12" i="8"/>
  <c r="E12" i="8"/>
  <c r="N11" i="8"/>
  <c r="M11" i="8"/>
  <c r="L11" i="8"/>
  <c r="J11" i="8"/>
  <c r="I11" i="8"/>
  <c r="H11" i="8"/>
  <c r="G11" i="8"/>
  <c r="F11" i="8"/>
  <c r="E11" i="8"/>
  <c r="N10" i="8"/>
  <c r="L10" i="8"/>
  <c r="K10" i="8"/>
  <c r="J10" i="8"/>
  <c r="I10" i="8"/>
  <c r="H10" i="8"/>
  <c r="G10" i="8"/>
  <c r="F10" i="8"/>
  <c r="E10" i="8"/>
  <c r="N9" i="8"/>
  <c r="M9" i="8"/>
  <c r="L9" i="8"/>
  <c r="J9" i="8"/>
  <c r="I9" i="8"/>
  <c r="H9" i="8"/>
  <c r="G9" i="8"/>
  <c r="F9" i="8"/>
  <c r="E9" i="8"/>
  <c r="N8" i="8"/>
  <c r="L8" i="8"/>
  <c r="K8" i="8"/>
  <c r="J8" i="8"/>
  <c r="I8" i="8"/>
  <c r="H8" i="8"/>
  <c r="G8" i="8"/>
  <c r="F8" i="8"/>
  <c r="E8" i="8"/>
  <c r="N7" i="8"/>
  <c r="M7" i="8"/>
  <c r="L7" i="8"/>
  <c r="J7" i="8"/>
  <c r="I7" i="8"/>
  <c r="H7" i="8"/>
  <c r="G7" i="8"/>
  <c r="F7" i="8"/>
  <c r="E7" i="8"/>
  <c r="N6" i="8"/>
  <c r="L6" i="8"/>
  <c r="K6" i="8"/>
  <c r="J6" i="8"/>
  <c r="I6" i="8"/>
  <c r="H6" i="8"/>
  <c r="G6" i="8"/>
  <c r="F6" i="8"/>
  <c r="E6" i="8"/>
  <c r="N5" i="8"/>
  <c r="M5" i="8"/>
  <c r="L5" i="8"/>
  <c r="J5" i="8"/>
  <c r="I5" i="8"/>
  <c r="H5" i="8"/>
  <c r="G5" i="8"/>
  <c r="F5" i="8"/>
  <c r="E5" i="8"/>
  <c r="N4" i="8"/>
  <c r="L4" i="8"/>
  <c r="K4" i="8"/>
  <c r="J4" i="8"/>
  <c r="I4" i="8"/>
  <c r="H4" i="8"/>
  <c r="G4" i="8"/>
  <c r="F4" i="8"/>
  <c r="E4" i="8"/>
  <c r="N3" i="8"/>
  <c r="M3" i="8"/>
  <c r="L3" i="8"/>
  <c r="J3" i="8"/>
  <c r="I3" i="8"/>
  <c r="H3" i="8"/>
  <c r="G3" i="8"/>
  <c r="F3" i="8"/>
  <c r="E3" i="8"/>
  <c r="J2" i="8"/>
  <c r="I2" i="8"/>
  <c r="H2" i="8"/>
  <c r="G2" i="8"/>
  <c r="F2" i="8"/>
  <c r="E2" i="8"/>
  <c r="J52" i="6"/>
  <c r="I52" i="6"/>
  <c r="H52" i="6"/>
  <c r="G52" i="6"/>
  <c r="F52" i="6"/>
  <c r="D53" i="8" s="1"/>
  <c r="J51" i="6"/>
  <c r="I51" i="6"/>
  <c r="H51" i="6"/>
  <c r="G51" i="6"/>
  <c r="F51" i="6"/>
  <c r="D52" i="8" s="1"/>
  <c r="A51" i="6"/>
  <c r="J50" i="6"/>
  <c r="I50" i="6"/>
  <c r="H50" i="6"/>
  <c r="G50" i="6"/>
  <c r="F50" i="6"/>
  <c r="D51" i="8" s="1"/>
  <c r="J49" i="6"/>
  <c r="I49" i="6"/>
  <c r="H49" i="6"/>
  <c r="G49" i="6"/>
  <c r="F49" i="6"/>
  <c r="D50" i="8" s="1"/>
  <c r="A49" i="6"/>
  <c r="J48" i="6"/>
  <c r="I48" i="6"/>
  <c r="H48" i="6"/>
  <c r="G48" i="6"/>
  <c r="F48" i="6"/>
  <c r="D49" i="8" s="1"/>
  <c r="J47" i="6"/>
  <c r="I47" i="6"/>
  <c r="H47" i="6"/>
  <c r="G47" i="6"/>
  <c r="F47" i="6"/>
  <c r="D48" i="8" s="1"/>
  <c r="A47" i="6"/>
  <c r="J46" i="6"/>
  <c r="I46" i="6"/>
  <c r="H46" i="6"/>
  <c r="G46" i="6"/>
  <c r="F46" i="6"/>
  <c r="D47" i="8" s="1"/>
  <c r="J45" i="6"/>
  <c r="I45" i="6"/>
  <c r="H45" i="6"/>
  <c r="G45" i="6"/>
  <c r="F45" i="6"/>
  <c r="D46" i="8" s="1"/>
  <c r="A45" i="6"/>
  <c r="J44" i="6"/>
  <c r="I44" i="6"/>
  <c r="H44" i="6"/>
  <c r="G44" i="6"/>
  <c r="F44" i="6"/>
  <c r="D45" i="8" s="1"/>
  <c r="J43" i="6"/>
  <c r="I43" i="6"/>
  <c r="H43" i="6"/>
  <c r="G43" i="6"/>
  <c r="F43" i="6"/>
  <c r="D44" i="8" s="1"/>
  <c r="A43" i="6"/>
  <c r="J42" i="6"/>
  <c r="I42" i="6"/>
  <c r="H42" i="6"/>
  <c r="G42" i="6"/>
  <c r="F42" i="6"/>
  <c r="D43" i="8" s="1"/>
  <c r="J41" i="6"/>
  <c r="I41" i="6"/>
  <c r="H41" i="6"/>
  <c r="G41" i="6"/>
  <c r="F41" i="6"/>
  <c r="D42" i="8" s="1"/>
  <c r="A41" i="6"/>
  <c r="J40" i="6"/>
  <c r="I40" i="6"/>
  <c r="H40" i="6"/>
  <c r="G40" i="6"/>
  <c r="F40" i="6"/>
  <c r="D41" i="8" s="1"/>
  <c r="J39" i="6"/>
  <c r="I39" i="6"/>
  <c r="H39" i="6"/>
  <c r="G39" i="6"/>
  <c r="F39" i="6"/>
  <c r="D40" i="8" s="1"/>
  <c r="A39" i="6"/>
  <c r="J38" i="6"/>
  <c r="I38" i="6"/>
  <c r="H38" i="6"/>
  <c r="G38" i="6"/>
  <c r="F38" i="6"/>
  <c r="D39" i="8" s="1"/>
  <c r="J37" i="6"/>
  <c r="I37" i="6"/>
  <c r="H37" i="6"/>
  <c r="G37" i="6"/>
  <c r="F37" i="6"/>
  <c r="D38" i="8" s="1"/>
  <c r="A37" i="6"/>
  <c r="J36" i="6"/>
  <c r="I36" i="6"/>
  <c r="H36" i="6"/>
  <c r="G36" i="6"/>
  <c r="F36" i="6"/>
  <c r="D37" i="8" s="1"/>
  <c r="J35" i="6"/>
  <c r="I35" i="6"/>
  <c r="H35" i="6"/>
  <c r="G35" i="6"/>
  <c r="F35" i="6"/>
  <c r="D36" i="8" s="1"/>
  <c r="A35" i="6"/>
  <c r="J34" i="6"/>
  <c r="I34" i="6"/>
  <c r="H34" i="6"/>
  <c r="G34" i="6"/>
  <c r="F34" i="6"/>
  <c r="J33" i="6"/>
  <c r="I33" i="6"/>
  <c r="H33" i="6"/>
  <c r="G33" i="6"/>
  <c r="F33" i="6"/>
  <c r="D34" i="8" s="1"/>
  <c r="A33" i="6"/>
  <c r="J32" i="6"/>
  <c r="I32" i="6"/>
  <c r="H32" i="6"/>
  <c r="G32" i="6"/>
  <c r="F32" i="6"/>
  <c r="D33" i="8" s="1"/>
  <c r="J31" i="6"/>
  <c r="I31" i="6"/>
  <c r="H31" i="6"/>
  <c r="G31" i="6"/>
  <c r="F31" i="6"/>
  <c r="D32" i="8" s="1"/>
  <c r="A31" i="6"/>
  <c r="J30" i="6"/>
  <c r="I30" i="6"/>
  <c r="H30" i="6"/>
  <c r="G30" i="6"/>
  <c r="F30" i="6"/>
  <c r="D31" i="8" s="1"/>
  <c r="J29" i="6"/>
  <c r="I29" i="6"/>
  <c r="H29" i="6"/>
  <c r="G29" i="6"/>
  <c r="F29" i="6"/>
  <c r="D30" i="8" s="1"/>
  <c r="A29" i="6"/>
  <c r="J28" i="6"/>
  <c r="I28" i="6"/>
  <c r="H28" i="6"/>
  <c r="G28" i="6"/>
  <c r="F28" i="6"/>
  <c r="D29" i="8" s="1"/>
  <c r="J27" i="6"/>
  <c r="I27" i="6"/>
  <c r="H27" i="6"/>
  <c r="G27" i="6"/>
  <c r="F27" i="6"/>
  <c r="D28" i="8" s="1"/>
  <c r="A27" i="6"/>
  <c r="J26" i="6"/>
  <c r="I26" i="6"/>
  <c r="H26" i="6"/>
  <c r="G26" i="6"/>
  <c r="F26" i="6"/>
  <c r="D27" i="8" s="1"/>
  <c r="J25" i="6"/>
  <c r="I25" i="6"/>
  <c r="H25" i="6"/>
  <c r="G25" i="6"/>
  <c r="F25" i="6"/>
  <c r="D26" i="8" s="1"/>
  <c r="A25" i="6"/>
  <c r="J24" i="6"/>
  <c r="I24" i="6"/>
  <c r="H24" i="6"/>
  <c r="G24" i="6"/>
  <c r="F24" i="6"/>
  <c r="D25" i="8" s="1"/>
  <c r="J23" i="6"/>
  <c r="I23" i="6"/>
  <c r="H23" i="6"/>
  <c r="G23" i="6"/>
  <c r="F23" i="6"/>
  <c r="D24" i="8" s="1"/>
  <c r="A23" i="6"/>
  <c r="J22" i="6"/>
  <c r="I22" i="6"/>
  <c r="H22" i="6"/>
  <c r="G22" i="6"/>
  <c r="F22" i="6"/>
  <c r="D23" i="8" s="1"/>
  <c r="J21" i="6"/>
  <c r="I21" i="6"/>
  <c r="H21" i="6"/>
  <c r="G21" i="6"/>
  <c r="F21" i="6"/>
  <c r="D22" i="8" s="1"/>
  <c r="A21" i="6"/>
  <c r="J20" i="6"/>
  <c r="I20" i="6"/>
  <c r="H20" i="6"/>
  <c r="G20" i="6"/>
  <c r="F20" i="6"/>
  <c r="D21" i="8" s="1"/>
  <c r="J19" i="6"/>
  <c r="I19" i="6"/>
  <c r="H19" i="6"/>
  <c r="G19" i="6"/>
  <c r="F19" i="6"/>
  <c r="D20" i="8" s="1"/>
  <c r="A19" i="6"/>
  <c r="J18" i="6"/>
  <c r="I18" i="6"/>
  <c r="H18" i="6"/>
  <c r="G18" i="6"/>
  <c r="F18" i="6"/>
  <c r="D19" i="8" s="1"/>
  <c r="J17" i="6"/>
  <c r="I17" i="6"/>
  <c r="H17" i="6"/>
  <c r="G17" i="6"/>
  <c r="F17" i="6"/>
  <c r="D18" i="8" s="1"/>
  <c r="A17" i="6"/>
  <c r="J16" i="6"/>
  <c r="I16" i="6"/>
  <c r="H16" i="6"/>
  <c r="G16" i="6"/>
  <c r="F16" i="6"/>
  <c r="D17" i="8" s="1"/>
  <c r="B16" i="6"/>
  <c r="A16" i="6"/>
  <c r="J15" i="6"/>
  <c r="I15" i="6"/>
  <c r="H15" i="6"/>
  <c r="G15" i="6"/>
  <c r="F15" i="6"/>
  <c r="D16" i="8" s="1"/>
  <c r="A15" i="6"/>
  <c r="J14" i="6"/>
  <c r="I14" i="6"/>
  <c r="H14" i="6"/>
  <c r="G14" i="6"/>
  <c r="F14" i="6"/>
  <c r="D15" i="8" s="1"/>
  <c r="A14" i="6"/>
  <c r="J13" i="6"/>
  <c r="I13" i="6"/>
  <c r="H13" i="6"/>
  <c r="G13" i="6"/>
  <c r="F13" i="6"/>
  <c r="D14" i="8" s="1"/>
  <c r="J12" i="6"/>
  <c r="I12" i="6"/>
  <c r="H12" i="6"/>
  <c r="G12" i="6"/>
  <c r="F12" i="6"/>
  <c r="D13" i="8" s="1"/>
  <c r="J11" i="6"/>
  <c r="I11" i="6"/>
  <c r="H11" i="6"/>
  <c r="G11" i="6"/>
  <c r="F11" i="6"/>
  <c r="D12" i="8" s="1"/>
  <c r="A11" i="6"/>
  <c r="J10" i="6"/>
  <c r="I10" i="6"/>
  <c r="H10" i="6"/>
  <c r="G10" i="6"/>
  <c r="F10" i="6"/>
  <c r="D11" i="8" s="1"/>
  <c r="A10" i="6"/>
  <c r="J9" i="6"/>
  <c r="I9" i="6"/>
  <c r="H9" i="6"/>
  <c r="G9" i="6"/>
  <c r="F9" i="6"/>
  <c r="D10" i="8" s="1"/>
  <c r="J8" i="6"/>
  <c r="I8" i="6"/>
  <c r="H8" i="6"/>
  <c r="G8" i="6"/>
  <c r="F8" i="6"/>
  <c r="D9" i="8" s="1"/>
  <c r="J7" i="6"/>
  <c r="I7" i="6"/>
  <c r="H7" i="6"/>
  <c r="G7" i="6"/>
  <c r="F7" i="6"/>
  <c r="D8" i="8" s="1"/>
  <c r="A7" i="6"/>
  <c r="J6" i="6"/>
  <c r="I6" i="6"/>
  <c r="H6" i="6"/>
  <c r="G6" i="6"/>
  <c r="F6" i="6"/>
  <c r="D7" i="8" s="1"/>
  <c r="A6" i="6"/>
  <c r="J5" i="6"/>
  <c r="I5" i="6"/>
  <c r="H5" i="6"/>
  <c r="G5" i="6"/>
  <c r="F5" i="6"/>
  <c r="D6" i="8" s="1"/>
  <c r="J4" i="6"/>
  <c r="I4" i="6"/>
  <c r="H4" i="6"/>
  <c r="G4" i="6"/>
  <c r="F4" i="6"/>
  <c r="D5" i="8" s="1"/>
  <c r="J3" i="6"/>
  <c r="I3" i="6"/>
  <c r="H3" i="6"/>
  <c r="G3" i="6"/>
  <c r="F3" i="6"/>
  <c r="D4" i="8" s="1"/>
  <c r="A3" i="6"/>
  <c r="J2" i="6"/>
  <c r="I2" i="6"/>
  <c r="H2" i="6"/>
  <c r="G2" i="6"/>
  <c r="F2" i="6"/>
  <c r="D3" i="8" s="1"/>
  <c r="A2" i="6"/>
  <c r="C47" i="3"/>
  <c r="F88" i="3" s="1"/>
  <c r="C46" i="3"/>
  <c r="I86" i="3" s="1"/>
  <c r="C44" i="3"/>
  <c r="C42" i="3"/>
  <c r="F79" i="3" s="1"/>
  <c r="C40" i="3"/>
  <c r="C37" i="3"/>
  <c r="F71" i="3" s="1"/>
  <c r="C35" i="3"/>
  <c r="C45" i="3" s="1"/>
  <c r="F85" i="3" s="1"/>
  <c r="C32" i="3"/>
  <c r="C34" i="3" s="1"/>
  <c r="C31" i="3"/>
  <c r="C29" i="3"/>
  <c r="C41" i="3" s="1"/>
  <c r="F78" i="3" s="1"/>
  <c r="C27" i="3"/>
  <c r="F65" i="3" s="1"/>
  <c r="C24" i="3"/>
  <c r="F59" i="3" s="1"/>
  <c r="C22" i="3"/>
  <c r="C25" i="3" s="1"/>
  <c r="F56" i="3" s="1"/>
  <c r="E18" i="3"/>
  <c r="C88" i="3" s="1"/>
  <c r="E17" i="3"/>
  <c r="C86" i="3" s="1"/>
  <c r="E16" i="3"/>
  <c r="C82" i="3" s="1"/>
  <c r="L82" i="3" s="1"/>
  <c r="E14" i="3"/>
  <c r="C79" i="3" s="1"/>
  <c r="E13" i="3"/>
  <c r="C75" i="3" s="1"/>
  <c r="L75" i="3" s="1"/>
  <c r="E12" i="3"/>
  <c r="C74" i="3" s="1"/>
  <c r="L74" i="3" s="1"/>
  <c r="E11" i="3"/>
  <c r="C71" i="3" s="1"/>
  <c r="L71" i="3" s="1"/>
  <c r="E10" i="3"/>
  <c r="C67" i="3" s="1"/>
  <c r="L67" i="3" s="1"/>
  <c r="E9" i="3"/>
  <c r="C64" i="3" s="1"/>
  <c r="L64" i="3" s="1"/>
  <c r="E7" i="3"/>
  <c r="C61" i="3" s="1"/>
  <c r="L61" i="3" s="1"/>
  <c r="E6" i="3"/>
  <c r="C59" i="3" s="1"/>
  <c r="L59" i="3" s="1"/>
  <c r="E5" i="3"/>
  <c r="C54" i="3" s="1"/>
  <c r="L54" i="3" l="1"/>
  <c r="H24" i="8"/>
  <c r="F25" i="8"/>
  <c r="H26" i="8"/>
  <c r="M27" i="8"/>
  <c r="K28" i="8"/>
  <c r="M29" i="8"/>
  <c r="K30" i="8"/>
  <c r="H31" i="8"/>
  <c r="L31" i="8"/>
  <c r="H33" i="8"/>
  <c r="L33" i="8"/>
  <c r="K35" i="8"/>
  <c r="M36" i="8"/>
  <c r="K37" i="8"/>
  <c r="M38" i="8"/>
  <c r="F39" i="8"/>
  <c r="H40" i="8"/>
  <c r="F41" i="8"/>
  <c r="H42" i="8"/>
  <c r="M43" i="8"/>
  <c r="K44" i="8"/>
  <c r="H46" i="8"/>
  <c r="H48" i="8"/>
  <c r="L48" i="8"/>
  <c r="F49" i="8"/>
  <c r="J49" i="8"/>
  <c r="M50" i="8"/>
  <c r="F51" i="8"/>
  <c r="M52" i="8"/>
  <c r="K53" i="8"/>
  <c r="H28" i="8"/>
  <c r="H30" i="8"/>
  <c r="H35" i="8"/>
  <c r="L35" i="8"/>
  <c r="F36" i="8"/>
  <c r="J36" i="8"/>
  <c r="H44" i="8"/>
  <c r="K49" i="8"/>
  <c r="H53" i="8"/>
  <c r="K47" i="8"/>
  <c r="K51" i="8"/>
  <c r="M53" i="8"/>
  <c r="L69" i="3"/>
  <c r="L81" i="3"/>
  <c r="L58" i="3"/>
  <c r="L72" i="3"/>
  <c r="L83" i="3"/>
  <c r="L55" i="3"/>
  <c r="L68" i="3"/>
  <c r="L88" i="3"/>
  <c r="L79" i="3"/>
  <c r="C87" i="3"/>
  <c r="L87" i="3" s="1"/>
  <c r="C56" i="3"/>
  <c r="L56" i="3" s="1"/>
  <c r="C65" i="3"/>
  <c r="L65" i="3" s="1"/>
  <c r="C77" i="3"/>
  <c r="L77" i="3" s="1"/>
  <c r="C39" i="3"/>
  <c r="F52" i="3"/>
  <c r="L52" i="3" s="1"/>
  <c r="F86" i="3"/>
  <c r="L86" i="3" s="1"/>
  <c r="C53" i="3"/>
  <c r="L53" i="3" s="1"/>
  <c r="C60" i="3"/>
  <c r="L60" i="3" s="1"/>
  <c r="C66" i="3"/>
  <c r="L66" i="3" s="1"/>
  <c r="C78" i="3"/>
  <c r="L78" i="3" s="1"/>
  <c r="C70" i="3"/>
  <c r="L70" i="3" s="1"/>
  <c r="C85" i="3"/>
  <c r="L85" i="3" s="1"/>
  <c r="C76" i="3"/>
  <c r="L76" i="3" s="1"/>
  <c r="A16" i="10"/>
  <c r="B17" i="8"/>
  <c r="B19" i="9"/>
  <c r="M45" i="8"/>
  <c r="M49" i="8"/>
  <c r="D6" i="17"/>
  <c r="B6" i="6" s="1"/>
  <c r="D15" i="17"/>
  <c r="B15" i="6" s="1"/>
  <c r="L53" i="8"/>
  <c r="D10" i="17"/>
  <c r="B10" i="6" s="1"/>
  <c r="D17" i="17"/>
  <c r="B17" i="6" s="1"/>
  <c r="D19" i="17"/>
  <c r="B19" i="6" s="1"/>
  <c r="D21" i="17"/>
  <c r="B21" i="6" s="1"/>
  <c r="D23" i="17"/>
  <c r="B23" i="6" s="1"/>
  <c r="D25" i="17"/>
  <c r="B25" i="6" s="1"/>
  <c r="D27" i="17"/>
  <c r="B27" i="6" s="1"/>
  <c r="D29" i="17"/>
  <c r="B29" i="6" s="1"/>
  <c r="D31" i="17"/>
  <c r="B31" i="6" s="1"/>
  <c r="D33" i="17"/>
  <c r="B33" i="6" s="1"/>
  <c r="D35" i="17"/>
  <c r="B35" i="6" s="1"/>
  <c r="D37" i="17"/>
  <c r="B37" i="6" s="1"/>
  <c r="D39" i="17"/>
  <c r="B39" i="6" s="1"/>
  <c r="D41" i="17"/>
  <c r="B41" i="6" s="1"/>
  <c r="D43" i="17"/>
  <c r="B43" i="6" s="1"/>
  <c r="D45" i="17"/>
  <c r="B45" i="6" s="1"/>
  <c r="D47" i="17"/>
  <c r="B47" i="6" s="1"/>
  <c r="D49" i="17"/>
  <c r="B49" i="6" s="1"/>
  <c r="D51" i="17"/>
  <c r="B51" i="6" s="1"/>
  <c r="H2" i="17"/>
  <c r="D2" i="17"/>
  <c r="B2" i="6" s="1"/>
  <c r="D14" i="17"/>
  <c r="B14" i="6" s="1"/>
  <c r="C18" i="17"/>
  <c r="C20" i="17"/>
  <c r="C22" i="17"/>
  <c r="C24" i="17"/>
  <c r="C26" i="17"/>
  <c r="C28" i="17"/>
  <c r="C30" i="17"/>
  <c r="C32" i="17"/>
  <c r="C34" i="17"/>
  <c r="C36" i="17"/>
  <c r="C38" i="17"/>
  <c r="C40" i="17"/>
  <c r="C42" i="17"/>
  <c r="C44" i="17"/>
  <c r="D44" i="17" s="1"/>
  <c r="B44" i="6" s="1"/>
  <c r="C46" i="17"/>
  <c r="C48" i="17"/>
  <c r="C50" i="17"/>
  <c r="C52" i="17"/>
  <c r="D3" i="17"/>
  <c r="B3" i="6" s="1"/>
  <c r="C4" i="17"/>
  <c r="D7" i="17"/>
  <c r="B7" i="6" s="1"/>
  <c r="C8" i="17"/>
  <c r="D8" i="17" s="1"/>
  <c r="B8" i="6" s="1"/>
  <c r="D11" i="17"/>
  <c r="B11" i="6" s="1"/>
  <c r="C12" i="17"/>
  <c r="C5" i="17"/>
  <c r="C9" i="17"/>
  <c r="C13" i="17"/>
  <c r="D13" i="17" s="1"/>
  <c r="B13" i="6" s="1"/>
  <c r="A8" i="10" l="1"/>
  <c r="B9" i="9"/>
  <c r="B9" i="8"/>
  <c r="A13" i="10"/>
  <c r="B14" i="8"/>
  <c r="B15" i="9"/>
  <c r="B57" i="9"/>
  <c r="B45" i="8"/>
  <c r="A44" i="10"/>
  <c r="A5" i="6"/>
  <c r="A36" i="6"/>
  <c r="B55" i="9"/>
  <c r="A43" i="10"/>
  <c r="B44" i="8"/>
  <c r="A12" i="6"/>
  <c r="A48" i="6"/>
  <c r="A40" i="6"/>
  <c r="A32" i="6"/>
  <c r="A24" i="6"/>
  <c r="D48" i="17"/>
  <c r="B48" i="6" s="1"/>
  <c r="D40" i="17"/>
  <c r="B40" i="6" s="1"/>
  <c r="D32" i="17"/>
  <c r="B32" i="6" s="1"/>
  <c r="D24" i="17"/>
  <c r="B24" i="6" s="1"/>
  <c r="A47" i="10"/>
  <c r="B61" i="9"/>
  <c r="B48" i="8"/>
  <c r="A39" i="10"/>
  <c r="B50" i="9"/>
  <c r="B40" i="8"/>
  <c r="A31" i="10"/>
  <c r="B39" i="9"/>
  <c r="B32" i="8"/>
  <c r="A23" i="10"/>
  <c r="B29" i="9"/>
  <c r="B24" i="8"/>
  <c r="A6" i="10"/>
  <c r="B7" i="9"/>
  <c r="B7" i="8"/>
  <c r="A52" i="6"/>
  <c r="A20" i="6"/>
  <c r="D52" i="17"/>
  <c r="B52" i="6" s="1"/>
  <c r="D36" i="17"/>
  <c r="B36" i="6" s="1"/>
  <c r="D20" i="17"/>
  <c r="B20" i="6" s="1"/>
  <c r="A9" i="6"/>
  <c r="A4" i="6"/>
  <c r="B13" i="9"/>
  <c r="A11" i="10"/>
  <c r="B12" i="8"/>
  <c r="A3" i="10"/>
  <c r="B4" i="9"/>
  <c r="B4" i="8"/>
  <c r="A46" i="6"/>
  <c r="A38" i="6"/>
  <c r="A30" i="6"/>
  <c r="A22" i="6"/>
  <c r="B16" i="9"/>
  <c r="A14" i="10"/>
  <c r="B15" i="8"/>
  <c r="D46" i="17"/>
  <c r="B46" i="6" s="1"/>
  <c r="D38" i="17"/>
  <c r="B38" i="6" s="1"/>
  <c r="D30" i="17"/>
  <c r="B30" i="6" s="1"/>
  <c r="D22" i="17"/>
  <c r="B22" i="6" s="1"/>
  <c r="D9" i="17"/>
  <c r="B9" i="6" s="1"/>
  <c r="D12" i="17"/>
  <c r="B12" i="6" s="1"/>
  <c r="A49" i="10"/>
  <c r="B50" i="8"/>
  <c r="B63" i="9"/>
  <c r="A41" i="10"/>
  <c r="B52" i="9"/>
  <c r="B42" i="8"/>
  <c r="A33" i="10"/>
  <c r="B34" i="8"/>
  <c r="B42" i="9"/>
  <c r="A25" i="10"/>
  <c r="B26" i="8"/>
  <c r="B32" i="9"/>
  <c r="A17" i="10"/>
  <c r="B18" i="8"/>
  <c r="B20" i="9"/>
  <c r="A8" i="6"/>
  <c r="A28" i="6"/>
  <c r="D28" i="17"/>
  <c r="B28" i="6" s="1"/>
  <c r="J2" i="17"/>
  <c r="H3" i="17" s="1"/>
  <c r="I2" i="17"/>
  <c r="E2" i="17" s="1"/>
  <c r="D5" i="17"/>
  <c r="B5" i="6" s="1"/>
  <c r="A27" i="10"/>
  <c r="B34" i="9"/>
  <c r="B28" i="8"/>
  <c r="A19" i="10"/>
  <c r="B23" i="9"/>
  <c r="B20" i="8"/>
  <c r="B12" i="9"/>
  <c r="A10" i="10"/>
  <c r="B11" i="8"/>
  <c r="A13" i="6"/>
  <c r="A44" i="6"/>
  <c r="A51" i="10"/>
  <c r="B66" i="9"/>
  <c r="B52" i="8"/>
  <c r="B45" i="9"/>
  <c r="A35" i="10"/>
  <c r="B36" i="8"/>
  <c r="E3" i="17"/>
  <c r="A7" i="10"/>
  <c r="B8" i="9"/>
  <c r="B8" i="8"/>
  <c r="A50" i="6"/>
  <c r="A42" i="6"/>
  <c r="A34" i="6"/>
  <c r="A26" i="6"/>
  <c r="A18" i="6"/>
  <c r="D50" i="17"/>
  <c r="B50" i="6" s="1"/>
  <c r="D42" i="17"/>
  <c r="B42" i="6" s="1"/>
  <c r="D34" i="17"/>
  <c r="B34" i="6" s="1"/>
  <c r="D26" i="17"/>
  <c r="B26" i="6" s="1"/>
  <c r="D18" i="17"/>
  <c r="B18" i="6" s="1"/>
  <c r="A2" i="10"/>
  <c r="B3" i="9"/>
  <c r="B3" i="8"/>
  <c r="A45" i="10"/>
  <c r="B58" i="9"/>
  <c r="B46" i="8"/>
  <c r="A37" i="10"/>
  <c r="B38" i="8"/>
  <c r="B47" i="9"/>
  <c r="A29" i="10"/>
  <c r="B37" i="9"/>
  <c r="B30" i="8"/>
  <c r="A21" i="10"/>
  <c r="B26" i="9"/>
  <c r="B22" i="8"/>
  <c r="A15" i="10"/>
  <c r="B18" i="9"/>
  <c r="B16" i="8"/>
  <c r="D4" i="17"/>
  <c r="B4" i="6" s="1"/>
  <c r="J3" i="17" l="1"/>
  <c r="H4" i="17" s="1"/>
  <c r="I3" i="17"/>
  <c r="A22" i="10"/>
  <c r="B28" i="9"/>
  <c r="B23" i="8"/>
  <c r="E4" i="17"/>
  <c r="B53" i="8"/>
  <c r="B67" i="9"/>
  <c r="A52" i="10"/>
  <c r="B62" i="9"/>
  <c r="A48" i="10"/>
  <c r="B49" i="8"/>
  <c r="E12" i="17"/>
  <c r="E5" i="17"/>
  <c r="E14" i="17"/>
  <c r="E10" i="17"/>
  <c r="A26" i="10"/>
  <c r="B33" i="9"/>
  <c r="B27" i="8"/>
  <c r="B29" i="8"/>
  <c r="A28" i="10"/>
  <c r="B35" i="9"/>
  <c r="B14" i="9"/>
  <c r="B13" i="8"/>
  <c r="A12" i="10"/>
  <c r="A30" i="10"/>
  <c r="B38" i="9"/>
  <c r="B31" i="8"/>
  <c r="E7" i="17"/>
  <c r="O8" i="8" s="1"/>
  <c r="F7" i="17"/>
  <c r="B30" i="9"/>
  <c r="A24" i="10"/>
  <c r="B25" i="8"/>
  <c r="F5" i="17"/>
  <c r="E6" i="17"/>
  <c r="O7" i="8" s="1"/>
  <c r="A4" i="10"/>
  <c r="B5" i="9"/>
  <c r="B5" i="8"/>
  <c r="A50" i="10"/>
  <c r="B64" i="9"/>
  <c r="B51" i="8"/>
  <c r="F6" i="17"/>
  <c r="A34" i="10"/>
  <c r="B44" i="9"/>
  <c r="B35" i="8"/>
  <c r="E13" i="17"/>
  <c r="A5" i="10"/>
  <c r="B6" i="8"/>
  <c r="B6" i="9"/>
  <c r="F8" i="17"/>
  <c r="F2" i="17"/>
  <c r="O3" i="8" s="1"/>
  <c r="A38" i="10"/>
  <c r="B48" i="9"/>
  <c r="B39" i="8"/>
  <c r="E9" i="17"/>
  <c r="B21" i="8"/>
  <c r="B24" i="9"/>
  <c r="A20" i="10"/>
  <c r="F14" i="17"/>
  <c r="A32" i="10"/>
  <c r="B41" i="9"/>
  <c r="B33" i="8"/>
  <c r="B21" i="9"/>
  <c r="A18" i="10"/>
  <c r="B19" i="8"/>
  <c r="E11" i="17"/>
  <c r="F3" i="17"/>
  <c r="O4" i="8" s="1"/>
  <c r="A42" i="10"/>
  <c r="B54" i="9"/>
  <c r="B43" i="8"/>
  <c r="F13" i="17"/>
  <c r="E8" i="17"/>
  <c r="O9" i="8" s="1"/>
  <c r="A9" i="10"/>
  <c r="B10" i="8"/>
  <c r="B11" i="9"/>
  <c r="B59" i="9"/>
  <c r="A46" i="10"/>
  <c r="B47" i="8"/>
  <c r="F4" i="17"/>
  <c r="F9" i="17"/>
  <c r="B46" i="9"/>
  <c r="B37" i="8"/>
  <c r="A36" i="10"/>
  <c r="F10" i="17"/>
  <c r="A40" i="10"/>
  <c r="B51" i="9"/>
  <c r="B41" i="8"/>
  <c r="F12" i="17"/>
  <c r="O10" i="8" l="1"/>
  <c r="F11" i="17"/>
  <c r="O12" i="8" s="1"/>
  <c r="O15" i="8"/>
  <c r="O13" i="8"/>
  <c r="O14" i="8"/>
  <c r="O5" i="8"/>
  <c r="J4" i="17"/>
  <c r="F17" i="17" s="1"/>
  <c r="I4" i="17"/>
  <c r="O11" i="8"/>
  <c r="O6" i="8"/>
  <c r="F15" i="17" l="1"/>
  <c r="F16" i="17"/>
  <c r="E17" i="17"/>
  <c r="O18" i="8" s="1"/>
  <c r="E16" i="17"/>
  <c r="O17" i="8" s="1"/>
  <c r="E15" i="17"/>
  <c r="O16" i="8" s="1"/>
  <c r="E18" i="17"/>
  <c r="H5" i="17"/>
  <c r="F18" i="17"/>
  <c r="I5" i="17" l="1"/>
  <c r="J5" i="17"/>
  <c r="H6" i="17" s="1"/>
  <c r="E20" i="17"/>
  <c r="E19" i="17"/>
  <c r="O19" i="8"/>
  <c r="F19" i="17" l="1"/>
  <c r="O20" i="8"/>
  <c r="F20" i="17"/>
  <c r="O21" i="8" s="1"/>
  <c r="J6" i="17"/>
  <c r="I6" i="17"/>
  <c r="E21" i="17" s="1"/>
  <c r="H7" i="17" l="1"/>
  <c r="F21" i="17"/>
  <c r="O22" i="8" s="1"/>
  <c r="J7" i="17" l="1"/>
  <c r="H8" i="17" s="1"/>
  <c r="I7" i="17"/>
  <c r="E22" i="17"/>
  <c r="E24" i="17"/>
  <c r="J8" i="17" l="1"/>
  <c r="H9" i="17" s="1"/>
  <c r="I8" i="17"/>
  <c r="I9" i="17" l="1"/>
  <c r="J9" i="17"/>
  <c r="H10" i="17" s="1"/>
  <c r="J10" i="17" l="1"/>
  <c r="H11" i="17" s="1"/>
  <c r="I10" i="17"/>
  <c r="J11" i="17" l="1"/>
  <c r="H12" i="17" s="1"/>
  <c r="I11" i="17"/>
  <c r="J12" i="17" l="1"/>
  <c r="H13" i="17" s="1"/>
  <c r="I12" i="17"/>
  <c r="I13" i="17" l="1"/>
  <c r="J13" i="17"/>
  <c r="H14" i="17" s="1"/>
  <c r="J14" i="17" l="1"/>
  <c r="H15" i="17" s="1"/>
  <c r="I14" i="17"/>
  <c r="J15" i="17" l="1"/>
  <c r="H16" i="17" s="1"/>
  <c r="I15" i="17"/>
  <c r="J16" i="17" l="1"/>
  <c r="F51" i="17" s="1"/>
  <c r="I16" i="17"/>
  <c r="E45" i="17"/>
  <c r="E39" i="17"/>
  <c r="E51" i="17"/>
  <c r="F49" i="17"/>
  <c r="E23" i="17"/>
  <c r="F27" i="17"/>
  <c r="F45" i="17"/>
  <c r="F47" i="17"/>
  <c r="F39" i="17"/>
  <c r="E43" i="17"/>
  <c r="O44" i="8" s="1"/>
  <c r="E50" i="17"/>
  <c r="E41" i="17"/>
  <c r="F35" i="17"/>
  <c r="F23" i="17"/>
  <c r="F30" i="17"/>
  <c r="E47" i="17"/>
  <c r="O48" i="8" s="1"/>
  <c r="F31" i="17"/>
  <c r="F33" i="17"/>
  <c r="E37" i="17"/>
  <c r="E49" i="17"/>
  <c r="O50" i="8" s="1"/>
  <c r="F43" i="17"/>
  <c r="F25" i="17"/>
  <c r="E29" i="17"/>
  <c r="F41" i="17"/>
  <c r="F34" i="17"/>
  <c r="F37" i="17"/>
  <c r="F29" i="17"/>
  <c r="F36" i="17"/>
  <c r="F48" i="17"/>
  <c r="E31" i="17"/>
  <c r="O32" i="8" s="1"/>
  <c r="E34" i="17"/>
  <c r="O35" i="8" s="1"/>
  <c r="F32" i="17"/>
  <c r="F40" i="17"/>
  <c r="F52" i="17"/>
  <c r="F42" i="17"/>
  <c r="E42" i="17"/>
  <c r="O43" i="8" s="1"/>
  <c r="E25" i="17"/>
  <c r="E35" i="17"/>
  <c r="O36" i="8" s="1"/>
  <c r="E46" i="17"/>
  <c r="E30" i="17"/>
  <c r="O31" i="8" s="1"/>
  <c r="F44" i="17"/>
  <c r="F46" i="17"/>
  <c r="E36" i="17"/>
  <c r="O37" i="8" s="1"/>
  <c r="F50" i="17"/>
  <c r="E33" i="17"/>
  <c r="F38" i="17"/>
  <c r="E44" i="17"/>
  <c r="O45" i="8" s="1"/>
  <c r="E27" i="17"/>
  <c r="O28" i="8" s="1"/>
  <c r="F28" i="17"/>
  <c r="E48" i="17"/>
  <c r="O49" i="8" s="1"/>
  <c r="E52" i="17"/>
  <c r="O53" i="8" s="1"/>
  <c r="E40" i="17"/>
  <c r="O41" i="8" s="1"/>
  <c r="E38" i="17"/>
  <c r="E32" i="17"/>
  <c r="O33" i="8" s="1"/>
  <c r="O39" i="8" l="1"/>
  <c r="O34" i="8"/>
  <c r="O26" i="8"/>
  <c r="O40" i="8"/>
  <c r="O42" i="8"/>
  <c r="O24" i="8"/>
  <c r="O46" i="8"/>
  <c r="O47" i="8"/>
  <c r="O30" i="8"/>
  <c r="O38" i="8"/>
  <c r="O51" i="8"/>
  <c r="O52" i="8"/>
  <c r="F22" i="17"/>
  <c r="O23" i="8" s="1"/>
  <c r="F24" i="17"/>
  <c r="O25" i="8" s="1"/>
  <c r="E26" i="17"/>
  <c r="O27" i="8" s="1"/>
  <c r="F26" i="17"/>
  <c r="E28" i="17"/>
  <c r="O29" i="8" s="1"/>
</calcChain>
</file>

<file path=xl/sharedStrings.xml><?xml version="1.0" encoding="utf-8"?>
<sst xmlns="http://schemas.openxmlformats.org/spreadsheetml/2006/main" count="1673" uniqueCount="802">
  <si>
    <t>ID</t>
  </si>
  <si>
    <t>Name</t>
  </si>
  <si>
    <t>Object Name</t>
  </si>
  <si>
    <t>sub-tasks</t>
  </si>
  <si>
    <t>Grasp Used</t>
  </si>
  <si>
    <t>Manual Preparation</t>
  </si>
  <si>
    <t>Petri Dish</t>
  </si>
  <si>
    <t>Move it in and out of the workarea</t>
  </si>
  <si>
    <t>hold for writing</t>
  </si>
  <si>
    <t>Marker</t>
  </si>
  <si>
    <t>remove cap from marker pov</t>
  </si>
  <si>
    <t>put cap from marker pov</t>
  </si>
  <si>
    <t>write</t>
  </si>
  <si>
    <t>remove cap from cap pov</t>
  </si>
  <si>
    <t>put cap from cap pov</t>
  </si>
  <si>
    <t>Kit Unpacking</t>
  </si>
  <si>
    <t>Kit</t>
  </si>
  <si>
    <t>hold on air</t>
  </si>
  <si>
    <t>open kit from kit pov</t>
  </si>
  <si>
    <t>open kit from kit's tab pov</t>
  </si>
  <si>
    <t>Kit Mounting</t>
  </si>
  <si>
    <t>Cannister</t>
  </si>
  <si>
    <t>insert cannister onto holder</t>
  </si>
  <si>
    <t>Tube</t>
  </si>
  <si>
    <t>push into pump</t>
  </si>
  <si>
    <t>move to left on pump</t>
  </si>
  <si>
    <t>move to right on pump</t>
  </si>
  <si>
    <t>dial on pump</t>
  </si>
  <si>
    <t>rotate</t>
  </si>
  <si>
    <t>Needle preparation</t>
  </si>
  <si>
    <t>needle</t>
  </si>
  <si>
    <t>hold in air</t>
  </si>
  <si>
    <t>pull cap from neddle pov</t>
  </si>
  <si>
    <t>grab cap</t>
  </si>
  <si>
    <t>pull cap from cap pov</t>
  </si>
  <si>
    <t>push needle onto rinse glass</t>
  </si>
  <si>
    <t>rinse glass</t>
  </si>
  <si>
    <t>hold in air / move</t>
  </si>
  <si>
    <t>hold for needle insertion</t>
  </si>
  <si>
    <t>Wetting</t>
  </si>
  <si>
    <t>invert on air momentairly (hold)</t>
  </si>
  <si>
    <t>plug bag</t>
  </si>
  <si>
    <t>rip open</t>
  </si>
  <si>
    <t>red plug</t>
  </si>
  <si>
    <t>push onto canister</t>
  </si>
  <si>
    <t>pull from canister</t>
  </si>
  <si>
    <t>vial openner</t>
  </si>
  <si>
    <t>move to work area</t>
  </si>
  <si>
    <t>Sample Transfering</t>
  </si>
  <si>
    <t>pull from rinse glass</t>
  </si>
  <si>
    <t>hold for sample absortion</t>
  </si>
  <si>
    <t>push onto new rinse glass</t>
  </si>
  <si>
    <t>hold for needle removal</t>
  </si>
  <si>
    <t>move out of area</t>
  </si>
  <si>
    <t>grab new one</t>
  </si>
  <si>
    <t>glass vial</t>
  </si>
  <si>
    <t>break</t>
  </si>
  <si>
    <t>rotate for glass disposal</t>
  </si>
  <si>
    <t>Sample Filtering</t>
  </si>
  <si>
    <t>remove from work area</t>
  </si>
  <si>
    <t>marker</t>
  </si>
  <si>
    <t>Marker push cap</t>
  </si>
  <si>
    <t>Marker pull cap</t>
  </si>
  <si>
    <t>Marker Cap - push</t>
  </si>
  <si>
    <t>Marker Cap - pull</t>
  </si>
  <si>
    <t>hold cap</t>
  </si>
  <si>
    <t>Washing</t>
  </si>
  <si>
    <t>hold in air / rotate</t>
  </si>
  <si>
    <t>yellow plug</t>
  </si>
  <si>
    <t>canister</t>
  </si>
  <si>
    <t>pull from holder</t>
  </si>
  <si>
    <t>push onto holder</t>
  </si>
  <si>
    <t>small rinse glass</t>
  </si>
  <si>
    <t>Media Filling</t>
  </si>
  <si>
    <t>grab</t>
  </si>
  <si>
    <t>tube clamp</t>
  </si>
  <si>
    <t>hold</t>
  </si>
  <si>
    <t>clamp</t>
  </si>
  <si>
    <t>unclamp</t>
  </si>
  <si>
    <t>Cutting and Closing</t>
  </si>
  <si>
    <t>scissors</t>
  </si>
  <si>
    <t>hold/open</t>
  </si>
  <si>
    <t>hold/close</t>
  </si>
  <si>
    <t>tube</t>
  </si>
  <si>
    <t>push into canister</t>
  </si>
  <si>
    <t>Finishing</t>
  </si>
  <si>
    <t>push from pump</t>
  </si>
  <si>
    <t>grab from below</t>
  </si>
  <si>
    <t>move to packing</t>
  </si>
  <si>
    <t>packing</t>
  </si>
  <si>
    <t>remove from holder</t>
  </si>
  <si>
    <t>door handle</t>
  </si>
  <si>
    <t>open door</t>
  </si>
  <si>
    <t>Manual Finishing</t>
  </si>
  <si>
    <t>close door</t>
  </si>
  <si>
    <t>tissue</t>
  </si>
  <si>
    <t>extract from bag</t>
  </si>
  <si>
    <t>clean surfaces</t>
  </si>
  <si>
    <t>spray bottle</t>
  </si>
  <si>
    <t>move</t>
  </si>
  <si>
    <t>spray tissue</t>
  </si>
  <si>
    <t>metalic can</t>
  </si>
  <si>
    <t>move into work area</t>
  </si>
  <si>
    <t>screw open</t>
  </si>
  <si>
    <t>place cap on work area</t>
  </si>
  <si>
    <t>screw close</t>
  </si>
  <si>
    <t>Grab from the top</t>
  </si>
  <si>
    <t>Grab from the side</t>
  </si>
  <si>
    <t>push cap</t>
  </si>
  <si>
    <t>pull cap</t>
  </si>
  <si>
    <t>OBJECT DESCRIPTION</t>
  </si>
  <si>
    <t>Object</t>
  </si>
  <si>
    <t>Image</t>
  </si>
  <si>
    <t>STL</t>
  </si>
  <si>
    <t>Frame</t>
  </si>
  <si>
    <t>Weight (g)</t>
  </si>
  <si>
    <t>YELLOW INDICATES A GUESS</t>
  </si>
  <si>
    <t>Marker w/ cap</t>
  </si>
  <si>
    <t>Marker Cap</t>
  </si>
  <si>
    <t>Kit w/ tab</t>
  </si>
  <si>
    <t>Kit Tab</t>
  </si>
  <si>
    <t>full length weight</t>
  </si>
  <si>
    <t>Needle w/ cap</t>
  </si>
  <si>
    <t>Needle Cap</t>
  </si>
  <si>
    <t>Rinse Glass K</t>
  </si>
  <si>
    <t>Red Plug</t>
  </si>
  <si>
    <t>Glass Vial</t>
  </si>
  <si>
    <t>Yellow Plug</t>
  </si>
  <si>
    <t>Tube Clamp</t>
  </si>
  <si>
    <t>Scissors</t>
  </si>
  <si>
    <t>FORCE DESCRIPTION</t>
  </si>
  <si>
    <t>Action</t>
  </si>
  <si>
    <t>magnitude(N)</t>
  </si>
  <si>
    <t>gravity constant</t>
  </si>
  <si>
    <t>INDICATES A GUESS</t>
  </si>
  <si>
    <t>be written on by marker</t>
  </si>
  <si>
    <t>SAME MAGNITUDE THAT IS APPLIED TO THE COMPLEMENT OF THE TASK</t>
  </si>
  <si>
    <t>remove cap</t>
  </si>
  <si>
    <t>put cap</t>
  </si>
  <si>
    <t>open</t>
  </si>
  <si>
    <t>insert into holder</t>
  </si>
  <si>
    <t>insert red plug</t>
  </si>
  <si>
    <t>remove red plug</t>
  </si>
  <si>
    <t>insert yellow plug</t>
  </si>
  <si>
    <t>insert tube</t>
  </si>
  <si>
    <t>be cutted by scissors</t>
  </si>
  <si>
    <t>be inserted onto cannister</t>
  </si>
  <si>
    <t>be pinched by clamp</t>
  </si>
  <si>
    <t>Needle</t>
  </si>
  <si>
    <t>pierce rinse glass</t>
  </si>
  <si>
    <t>be removed from rinse glass</t>
  </si>
  <si>
    <t>be pierced by needle</t>
  </si>
  <si>
    <t>have needle removed</t>
  </si>
  <si>
    <t>be removed from cannister</t>
  </si>
  <si>
    <t>brake open</t>
  </si>
  <si>
    <t>clamp tube</t>
  </si>
  <si>
    <t>unclamp tube</t>
  </si>
  <si>
    <t>cut tube</t>
  </si>
  <si>
    <t>Distinct Events</t>
  </si>
  <si>
    <t>W</t>
  </si>
  <si>
    <t>dir</t>
  </si>
  <si>
    <t>pos</t>
  </si>
  <si>
    <t>P1</t>
  </si>
  <si>
    <t>P2</t>
  </si>
  <si>
    <t>Petri</t>
  </si>
  <si>
    <t>Z</t>
  </si>
  <si>
    <t>com</t>
  </si>
  <si>
    <t>3,3,1.5</t>
  </si>
  <si>
    <t>Y</t>
  </si>
  <si>
    <t>uncap</t>
  </si>
  <si>
    <t>0,0,0</t>
  </si>
  <si>
    <t>recap</t>
  </si>
  <si>
    <t>Marker_Cap</t>
  </si>
  <si>
    <t>6,13,0</t>
  </si>
  <si>
    <t>Kit_Tab</t>
  </si>
  <si>
    <t>0,0,1</t>
  </si>
  <si>
    <t>Canister</t>
  </si>
  <si>
    <t>insert</t>
  </si>
  <si>
    <t>remove</t>
  </si>
  <si>
    <t>0,0,5</t>
  </si>
  <si>
    <t>pierce</t>
  </si>
  <si>
    <t>unpierce</t>
  </si>
  <si>
    <t>hold horizontal</t>
  </si>
  <si>
    <t>X</t>
  </si>
  <si>
    <t>Needle_Cap</t>
  </si>
  <si>
    <t>Rinse_Glass</t>
  </si>
  <si>
    <t>hold inverted</t>
  </si>
  <si>
    <t>Red_Plug</t>
  </si>
  <si>
    <t>Glass_Vial</t>
  </si>
  <si>
    <t>0,0,9</t>
  </si>
  <si>
    <t>Yellow_Plug</t>
  </si>
  <si>
    <t>Tube_Clamp</t>
  </si>
  <si>
    <t>-0.75,0.6,1.2</t>
  </si>
  <si>
    <t>-0.75,1,2</t>
  </si>
  <si>
    <t>cut</t>
  </si>
  <si>
    <t>0.15,0.8,2</t>
  </si>
  <si>
    <t>name</t>
  </si>
  <si>
    <t>hand contacts</t>
  </si>
  <si>
    <t>Reference photo</t>
  </si>
  <si>
    <t>contact location</t>
  </si>
  <si>
    <t>nc</t>
  </si>
  <si>
    <t>rank(G)</t>
  </si>
  <si>
    <t>Indeterminate</t>
  </si>
  <si>
    <t>Graspable</t>
  </si>
  <si>
    <t>FFC</t>
  </si>
  <si>
    <t>grasp</t>
  </si>
  <si>
    <t>rank</t>
  </si>
  <si>
    <t>ind</t>
  </si>
  <si>
    <t>grs</t>
  </si>
  <si>
    <t>fcc</t>
  </si>
  <si>
    <t>petri-c8</t>
  </si>
  <si>
    <t>False</t>
  </si>
  <si>
    <t>True</t>
  </si>
  <si>
    <t>petri-c12</t>
  </si>
  <si>
    <t>petri-t+1</t>
  </si>
  <si>
    <t>petri-t+2</t>
  </si>
  <si>
    <t>petri-t+3.5</t>
  </si>
  <si>
    <t>petri-t+4</t>
  </si>
  <si>
    <t>petri-t+5</t>
  </si>
  <si>
    <t>marker-c8</t>
  </si>
  <si>
    <t>marker-f21</t>
  </si>
  <si>
    <t>marker-f26</t>
  </si>
  <si>
    <t>marker-t+6</t>
  </si>
  <si>
    <t>marker-t+8</t>
  </si>
  <si>
    <t>marker-t13</t>
  </si>
  <si>
    <t>marker_cap-c16</t>
  </si>
  <si>
    <t>marker_cap-f17</t>
  </si>
  <si>
    <t>marker_cap-f21</t>
  </si>
  <si>
    <t>marker_cap-t16</t>
  </si>
  <si>
    <t>kit-c1</t>
  </si>
  <si>
    <t>kit-c13</t>
  </si>
  <si>
    <t>kit_tab-c16</t>
  </si>
  <si>
    <t>canister-c3</t>
  </si>
  <si>
    <t>canister-c6</t>
  </si>
  <si>
    <t>canister-t1</t>
  </si>
  <si>
    <t>tube-c6</t>
  </si>
  <si>
    <t>tube-c8</t>
  </si>
  <si>
    <t>tube-t6</t>
  </si>
  <si>
    <t>tube-t10</t>
  </si>
  <si>
    <t>needle-f26</t>
  </si>
  <si>
    <t>needle-t10</t>
  </si>
  <si>
    <t>needle-t16</t>
  </si>
  <si>
    <t>needle_cap-c8</t>
  </si>
  <si>
    <t>needle_cap-t10</t>
  </si>
  <si>
    <t>rinse_glass-c6</t>
  </si>
  <si>
    <t>rinse_glass-t1</t>
  </si>
  <si>
    <t>rinse_glass-t2</t>
  </si>
  <si>
    <t>rinse_glass-t17</t>
  </si>
  <si>
    <t>rinse_glass-t20</t>
  </si>
  <si>
    <t>red_plug-c8</t>
  </si>
  <si>
    <t>red_plug-c9</t>
  </si>
  <si>
    <t>red_plug-f26</t>
  </si>
  <si>
    <t>glass_vial-c9</t>
  </si>
  <si>
    <t>glass_vial-t10</t>
  </si>
  <si>
    <t>yellow_plug-c8</t>
  </si>
  <si>
    <t>yellow_plug-c9</t>
  </si>
  <si>
    <t>yellow_plug-f26</t>
  </si>
  <si>
    <t>tube_clamp-t7</t>
  </si>
  <si>
    <t>tube_clamp-t8</t>
  </si>
  <si>
    <t>tube_clamp-t8f</t>
  </si>
  <si>
    <t>tube_clamp-t9</t>
  </si>
  <si>
    <t>scissors-c16c</t>
  </si>
  <si>
    <t>scissors-c16o</t>
  </si>
  <si>
    <t>Ranking of Grasp for the Linear Axis</t>
  </si>
  <si>
    <t>X,Y,Z</t>
  </si>
  <si>
    <t>CUADRANTS</t>
  </si>
  <si>
    <t>GRAPHS</t>
  </si>
  <si>
    <t>Best</t>
  </si>
  <si>
    <t>Worst</t>
  </si>
  <si>
    <t>LIMS</t>
  </si>
  <si>
    <t>PETRI DISH</t>
  </si>
  <si>
    <t>MARKER</t>
  </si>
  <si>
    <t>MAKER CAP</t>
  </si>
  <si>
    <t>KIT</t>
  </si>
  <si>
    <t>KIT TAB</t>
  </si>
  <si>
    <t>CANNISTER</t>
  </si>
  <si>
    <t>TUBE</t>
  </si>
  <si>
    <t>NEEDLE</t>
  </si>
  <si>
    <t>NEEDLE CAP</t>
  </si>
  <si>
    <t>RINSE GLASS</t>
  </si>
  <si>
    <t>RED PLUG</t>
  </si>
  <si>
    <t>GLASS VIAL</t>
  </si>
  <si>
    <t>YELLOW PLUG</t>
  </si>
  <si>
    <t>CLAMP</t>
  </si>
  <si>
    <t>SCISSORS</t>
  </si>
  <si>
    <t>GRASP</t>
  </si>
  <si>
    <t>minimum force requirement ranking</t>
  </si>
  <si>
    <t>petri-hold</t>
  </si>
  <si>
    <t>petri-write</t>
  </si>
  <si>
    <t>marker-hold</t>
  </si>
  <si>
    <t>marker-uncap</t>
  </si>
  <si>
    <t>marker-recap</t>
  </si>
  <si>
    <t>marker-write</t>
  </si>
  <si>
    <t>marker_cap-hold</t>
  </si>
  <si>
    <t>marker_cap-uncap</t>
  </si>
  <si>
    <t>marker_cap-recap</t>
  </si>
  <si>
    <t>kit-hold</t>
  </si>
  <si>
    <t>kit-open</t>
  </si>
  <si>
    <t>kit_tab-hold</t>
  </si>
  <si>
    <t>kit_tab-open</t>
  </si>
  <si>
    <t>canister-hold</t>
  </si>
  <si>
    <t>canister-insert</t>
  </si>
  <si>
    <t>canister-remove</t>
  </si>
  <si>
    <t>tube-hold</t>
  </si>
  <si>
    <t>tube-insert</t>
  </si>
  <si>
    <t>needle-uncap</t>
  </si>
  <si>
    <t>needle-hold</t>
  </si>
  <si>
    <t>needle-pierce</t>
  </si>
  <si>
    <t>needle-unpierce</t>
  </si>
  <si>
    <t>needle-hold horizontal</t>
  </si>
  <si>
    <t>needle_cap-uncap</t>
  </si>
  <si>
    <t>rinse_glass-hold</t>
  </si>
  <si>
    <t>rinse_glass-hold inverted</t>
  </si>
  <si>
    <t>red_plug-hold</t>
  </si>
  <si>
    <t>red_plug-insert</t>
  </si>
  <si>
    <t>red_plug-remove</t>
  </si>
  <si>
    <t>glass_vial-hold</t>
  </si>
  <si>
    <t>glass_vial-open</t>
  </si>
  <si>
    <t>yellow_plug-hold</t>
  </si>
  <si>
    <t>yellow_plug-insert</t>
  </si>
  <si>
    <t>tube_clamp-hold</t>
  </si>
  <si>
    <t>tube_clamp-clamp</t>
  </si>
  <si>
    <t>tube_clamp-unclamp</t>
  </si>
  <si>
    <t>scissors-hold</t>
  </si>
  <si>
    <t>scissors-cut</t>
  </si>
  <si>
    <t>X &lt;0.1&gt;</t>
  </si>
  <si>
    <t>-X &lt;0.1&gt;</t>
  </si>
  <si>
    <t>Y &lt;0.1&gt;</t>
  </si>
  <si>
    <t>-Y &lt;0.1&gt;</t>
  </si>
  <si>
    <t>Z &lt;0.1&gt;</t>
  </si>
  <si>
    <t>-Z &lt;0.1&gt;</t>
  </si>
  <si>
    <t>mX &lt;0.1&gt;</t>
  </si>
  <si>
    <t>-mX &lt;0.1&gt;</t>
  </si>
  <si>
    <t>mY &lt;0.1&gt;</t>
  </si>
  <si>
    <t>-mY &lt;0.1&gt;</t>
  </si>
  <si>
    <t>X &lt;0.2&gt;</t>
  </si>
  <si>
    <t>-X &lt;0.2&gt;</t>
  </si>
  <si>
    <t>Y &lt;0.2&gt;</t>
  </si>
  <si>
    <t>-Y &lt;0.2&gt;</t>
  </si>
  <si>
    <t>Z &lt;0.2&gt;</t>
  </si>
  <si>
    <t>-Z &lt;0.2&gt;</t>
  </si>
  <si>
    <t>mX &lt;0.2&gt;</t>
  </si>
  <si>
    <t>-mX &lt;0.2&gt;</t>
  </si>
  <si>
    <t>mY &lt;0.2&gt;</t>
  </si>
  <si>
    <t>-mY &lt;0.2&gt;</t>
  </si>
  <si>
    <t>X &lt;0.3&gt;</t>
  </si>
  <si>
    <t>-X &lt;0.3&gt;</t>
  </si>
  <si>
    <t>Y &lt;0.3&gt;</t>
  </si>
  <si>
    <t>-Y &lt;0.3&gt;</t>
  </si>
  <si>
    <t>Z &lt;0.3&gt;</t>
  </si>
  <si>
    <t>-Z &lt;0.3&gt;</t>
  </si>
  <si>
    <t>mX &lt;0.3&gt;</t>
  </si>
  <si>
    <t>-mX &lt;0.3&gt;</t>
  </si>
  <si>
    <t>mY &lt;0.3&gt;</t>
  </si>
  <si>
    <t>-mY &lt;0.3&gt;</t>
  </si>
  <si>
    <t>X &lt;0.4&gt;</t>
  </si>
  <si>
    <t>-X &lt;0.4&gt;</t>
  </si>
  <si>
    <t>Y &lt;0.4&gt;</t>
  </si>
  <si>
    <t>-Y &lt;0.4&gt;</t>
  </si>
  <si>
    <t>Z &lt;0.4&gt;</t>
  </si>
  <si>
    <t>-Z &lt;0.4&gt;</t>
  </si>
  <si>
    <t>mX &lt;0.4&gt;</t>
  </si>
  <si>
    <t>-mX &lt;0.4&gt;</t>
  </si>
  <si>
    <t>mY &lt;0.4&gt;</t>
  </si>
  <si>
    <t>-mY &lt;0.4&gt;</t>
  </si>
  <si>
    <t>X &lt;0.5&gt;</t>
  </si>
  <si>
    <t>-X &lt;0.5&gt;</t>
  </si>
  <si>
    <t>Y &lt;0.5&gt;</t>
  </si>
  <si>
    <t>-Y &lt;0.5&gt;</t>
  </si>
  <si>
    <t>Z &lt;0.5&gt;</t>
  </si>
  <si>
    <t>-Z &lt;0.5&gt;</t>
  </si>
  <si>
    <t>mX &lt;0.5&gt;</t>
  </si>
  <si>
    <t>-mX &lt;0.5&gt;</t>
  </si>
  <si>
    <t>mY &lt;0.5&gt;</t>
  </si>
  <si>
    <t>-mY &lt;0.5&gt;</t>
  </si>
  <si>
    <t>X &lt;0.6&gt;</t>
  </si>
  <si>
    <t>-X &lt;0.6&gt;</t>
  </si>
  <si>
    <t>Y &lt;0.6&gt;</t>
  </si>
  <si>
    <t>-Y &lt;0.6&gt;</t>
  </si>
  <si>
    <t>Z &lt;0.6&gt;</t>
  </si>
  <si>
    <t>-Z &lt;0.6&gt;</t>
  </si>
  <si>
    <t>mX &lt;0.6&gt;</t>
  </si>
  <si>
    <t>-mX &lt;0.6&gt;</t>
  </si>
  <si>
    <t>mY &lt;0.6&gt;</t>
  </si>
  <si>
    <t>-mY &lt;0.6&gt;</t>
  </si>
  <si>
    <t>X &lt;0.7&gt;</t>
  </si>
  <si>
    <t>-X &lt;0.7&gt;</t>
  </si>
  <si>
    <t>Y &lt;0.7&gt;</t>
  </si>
  <si>
    <t>-Y &lt;0.7&gt;</t>
  </si>
  <si>
    <t>Z &lt;0.7&gt;</t>
  </si>
  <si>
    <t>-Z &lt;0.7&gt;</t>
  </si>
  <si>
    <t>mX &lt;0.7&gt;</t>
  </si>
  <si>
    <t>-mX &lt;0.7&gt;</t>
  </si>
  <si>
    <t>mY &lt;0.7&gt;</t>
  </si>
  <si>
    <t>-mY &lt;0.7&gt;</t>
  </si>
  <si>
    <t>X &lt;0.8&gt;</t>
  </si>
  <si>
    <t>-X &lt;0.8&gt;</t>
  </si>
  <si>
    <t>Y &lt;0.8&gt;</t>
  </si>
  <si>
    <t>-Y &lt;0.8&gt;</t>
  </si>
  <si>
    <t>Z &lt;0.8&gt;</t>
  </si>
  <si>
    <t>-Z &lt;0.8&gt;</t>
  </si>
  <si>
    <t>mX &lt;0.8&gt;</t>
  </si>
  <si>
    <t>-mX &lt;0.8&gt;</t>
  </si>
  <si>
    <t>mY &lt;0.8&gt;</t>
  </si>
  <si>
    <t>-mY &lt;0.8&gt;</t>
  </si>
  <si>
    <t>X &lt;0.9&gt;</t>
  </si>
  <si>
    <t>-X &lt;0.9&gt;</t>
  </si>
  <si>
    <t>Y &lt;0.9&gt;</t>
  </si>
  <si>
    <t>-Y &lt;0.9&gt;</t>
  </si>
  <si>
    <t>Z &lt;0.9&gt;</t>
  </si>
  <si>
    <t>-Z &lt;0.9&gt;</t>
  </si>
  <si>
    <t>mX &lt;0.9&gt;</t>
  </si>
  <si>
    <t>-mX &lt;0.9&gt;</t>
  </si>
  <si>
    <t>mY &lt;0.9&gt;</t>
  </si>
  <si>
    <t>-mY &lt;0.9&gt;</t>
  </si>
  <si>
    <t>X &lt;1.0&gt;</t>
  </si>
  <si>
    <t>-X &lt;1.0&gt;</t>
  </si>
  <si>
    <t>Y &lt;1.0&gt;</t>
  </si>
  <si>
    <t>-Y &lt;1.0&gt;</t>
  </si>
  <si>
    <t>Z &lt;1.0&gt;</t>
  </si>
  <si>
    <t>-Z &lt;1.0&gt;</t>
  </si>
  <si>
    <t>mX &lt;1.0&gt;</t>
  </si>
  <si>
    <t>-mX &lt;1.0&gt;</t>
  </si>
  <si>
    <t>mY &lt;1.0&gt;</t>
  </si>
  <si>
    <t>-mY &lt;1.0&gt;</t>
  </si>
  <si>
    <t>X &lt;1.1&gt;</t>
  </si>
  <si>
    <t>-X &lt;1.1&gt;</t>
  </si>
  <si>
    <t>Y &lt;1.1&gt;</t>
  </si>
  <si>
    <t>-Y &lt;1.1&gt;</t>
  </si>
  <si>
    <t>Z &lt;1.1&gt;</t>
  </si>
  <si>
    <t>-Z &lt;1.1&gt;</t>
  </si>
  <si>
    <t>mX &lt;1.1&gt;</t>
  </si>
  <si>
    <t>-mX &lt;1.1&gt;</t>
  </si>
  <si>
    <t>mY &lt;1.1&gt;</t>
  </si>
  <si>
    <t>-mY &lt;1.1&gt;</t>
  </si>
  <si>
    <t>X &lt;1.2&gt;</t>
  </si>
  <si>
    <t>-X &lt;1.2&gt;</t>
  </si>
  <si>
    <t>Y &lt;1.2&gt;</t>
  </si>
  <si>
    <t>-Y &lt;1.2&gt;</t>
  </si>
  <si>
    <t>Z &lt;1.2&gt;</t>
  </si>
  <si>
    <t>-Z &lt;1.2&gt;</t>
  </si>
  <si>
    <t>mX &lt;1.2&gt;</t>
  </si>
  <si>
    <t>-mX &lt;1.2&gt;</t>
  </si>
  <si>
    <t>mY &lt;1.2&gt;</t>
  </si>
  <si>
    <t>-mY &lt;1.2&gt;</t>
  </si>
  <si>
    <t>X &lt;1.3&gt;</t>
  </si>
  <si>
    <t>-X &lt;1.3&gt;</t>
  </si>
  <si>
    <t>Y &lt;1.3&gt;</t>
  </si>
  <si>
    <t>-Y &lt;1.3&gt;</t>
  </si>
  <si>
    <t>Z &lt;1.3&gt;</t>
  </si>
  <si>
    <t>-Z &lt;1.3&gt;</t>
  </si>
  <si>
    <t>mX &lt;1.3&gt;</t>
  </si>
  <si>
    <t>-mX &lt;1.3&gt;</t>
  </si>
  <si>
    <t>mY &lt;1.3&gt;</t>
  </si>
  <si>
    <t>-mY &lt;1.3&gt;</t>
  </si>
  <si>
    <t>X &lt;1.4&gt;</t>
  </si>
  <si>
    <t>-X &lt;1.4&gt;</t>
  </si>
  <si>
    <t>Y &lt;1.4&gt;</t>
  </si>
  <si>
    <t>-Y &lt;1.4&gt;</t>
  </si>
  <si>
    <t>Z &lt;1.4&gt;</t>
  </si>
  <si>
    <t>-Z &lt;1.4&gt;</t>
  </si>
  <si>
    <t>mX &lt;1.4&gt;</t>
  </si>
  <si>
    <t>-mX &lt;1.4&gt;</t>
  </si>
  <si>
    <t>mY &lt;1.4&gt;</t>
  </si>
  <si>
    <t>-mY &lt;1.4&gt;</t>
  </si>
  <si>
    <t>X &lt;1.5&gt;</t>
  </si>
  <si>
    <t>-X &lt;1.5&gt;</t>
  </si>
  <si>
    <t>Y &lt;1.5&gt;</t>
  </si>
  <si>
    <t>-Y &lt;1.5&gt;</t>
  </si>
  <si>
    <t>Z &lt;1.5&gt;</t>
  </si>
  <si>
    <t>-Z &lt;1.5&gt;</t>
  </si>
  <si>
    <t>mX &lt;1.5&gt;</t>
  </si>
  <si>
    <t>-mX &lt;1.5&gt;</t>
  </si>
  <si>
    <t>mY &lt;1.5&gt;</t>
  </si>
  <si>
    <t>-mY &lt;1.5&gt;</t>
  </si>
  <si>
    <t>X &lt;1.6&gt;</t>
  </si>
  <si>
    <t>-X &lt;1.6&gt;</t>
  </si>
  <si>
    <t>Y &lt;1.6&gt;</t>
  </si>
  <si>
    <t>-Y &lt;1.6&gt;</t>
  </si>
  <si>
    <t>Z &lt;1.6&gt;</t>
  </si>
  <si>
    <t>-Z &lt;1.6&gt;</t>
  </si>
  <si>
    <t>mX &lt;1.6&gt;</t>
  </si>
  <si>
    <t>-mX &lt;1.6&gt;</t>
  </si>
  <si>
    <t>mY &lt;1.6&gt;</t>
  </si>
  <si>
    <t>-mY &lt;1.6&gt;</t>
  </si>
  <si>
    <t>X &lt;1.7&gt;</t>
  </si>
  <si>
    <t>-X &lt;1.7&gt;</t>
  </si>
  <si>
    <t>Y &lt;1.7&gt;</t>
  </si>
  <si>
    <t>-Y &lt;1.7&gt;</t>
  </si>
  <si>
    <t>Z &lt;1.7&gt;</t>
  </si>
  <si>
    <t>-Z &lt;1.7&gt;</t>
  </si>
  <si>
    <t>mX &lt;1.7&gt;</t>
  </si>
  <si>
    <t>-mX &lt;1.7&gt;</t>
  </si>
  <si>
    <t>mY &lt;1.7&gt;</t>
  </si>
  <si>
    <t>-mY &lt;1.7&gt;</t>
  </si>
  <si>
    <t>X &lt;1.8&gt;</t>
  </si>
  <si>
    <t>-X &lt;1.8&gt;</t>
  </si>
  <si>
    <t>Y &lt;1.8&gt;</t>
  </si>
  <si>
    <t>-Y &lt;1.8&gt;</t>
  </si>
  <si>
    <t>Z &lt;1.8&gt;</t>
  </si>
  <si>
    <t>-Z &lt;1.8&gt;</t>
  </si>
  <si>
    <t>mX &lt;1.8&gt;</t>
  </si>
  <si>
    <t>-mX &lt;1.8&gt;</t>
  </si>
  <si>
    <t>mY &lt;1.8&gt;</t>
  </si>
  <si>
    <t>-mY &lt;1.8&gt;</t>
  </si>
  <si>
    <t>X &lt;1.9&gt;</t>
  </si>
  <si>
    <t>-X &lt;1.9&gt;</t>
  </si>
  <si>
    <t>Y &lt;1.9&gt;</t>
  </si>
  <si>
    <t>-Y &lt;1.9&gt;</t>
  </si>
  <si>
    <t>Z &lt;1.9&gt;</t>
  </si>
  <si>
    <t>-Z &lt;1.9&gt;</t>
  </si>
  <si>
    <t>mX &lt;1.9&gt;</t>
  </si>
  <si>
    <t>-mX &lt;1.9&gt;</t>
  </si>
  <si>
    <t>mY &lt;1.9&gt;</t>
  </si>
  <si>
    <t>-mY &lt;1.9&gt;</t>
  </si>
  <si>
    <t>X &lt;2.0&gt;</t>
  </si>
  <si>
    <t>-X &lt;2.0&gt;</t>
  </si>
  <si>
    <t>Y &lt;2.0&gt;</t>
  </si>
  <si>
    <t>-Y &lt;2.0&gt;</t>
  </si>
  <si>
    <t>Z &lt;2.0&gt;</t>
  </si>
  <si>
    <t>-Z &lt;2.0&gt;</t>
  </si>
  <si>
    <t>mX &lt;2.0&gt;</t>
  </si>
  <si>
    <t>-mX &lt;2.0&gt;</t>
  </si>
  <si>
    <t>mY &lt;2.0&gt;</t>
  </si>
  <si>
    <t>-mY &lt;2.0&gt;</t>
  </si>
  <si>
    <t>X &lt;2.1&gt;</t>
  </si>
  <si>
    <t>-X &lt;2.1&gt;</t>
  </si>
  <si>
    <t>Y &lt;2.1&gt;</t>
  </si>
  <si>
    <t>-Y &lt;2.1&gt;</t>
  </si>
  <si>
    <t>Z &lt;2.1&gt;</t>
  </si>
  <si>
    <t>-Z &lt;2.1&gt;</t>
  </si>
  <si>
    <t>mX &lt;2.1&gt;</t>
  </si>
  <si>
    <t>-mX &lt;2.1&gt;</t>
  </si>
  <si>
    <t>mY &lt;2.1&gt;</t>
  </si>
  <si>
    <t>-mY &lt;2.1&gt;</t>
  </si>
  <si>
    <t>X &lt;2.2&gt;</t>
  </si>
  <si>
    <t>-X &lt;2.2&gt;</t>
  </si>
  <si>
    <t>Y &lt;2.2&gt;</t>
  </si>
  <si>
    <t>-Y &lt;2.2&gt;</t>
  </si>
  <si>
    <t>Z &lt;2.2&gt;</t>
  </si>
  <si>
    <t>-Z &lt;2.2&gt;</t>
  </si>
  <si>
    <t>mX &lt;2.2&gt;</t>
  </si>
  <si>
    <t>-mX &lt;2.2&gt;</t>
  </si>
  <si>
    <t>mY &lt;2.2&gt;</t>
  </si>
  <si>
    <t>-mY &lt;2.2&gt;</t>
  </si>
  <si>
    <t>X &lt;2.3&gt;</t>
  </si>
  <si>
    <t>-X &lt;2.3&gt;</t>
  </si>
  <si>
    <t>Y &lt;2.3&gt;</t>
  </si>
  <si>
    <t>-Y &lt;2.3&gt;</t>
  </si>
  <si>
    <t>Z &lt;2.3&gt;</t>
  </si>
  <si>
    <t>-Z &lt;2.3&gt;</t>
  </si>
  <si>
    <t>mX &lt;2.3&gt;</t>
  </si>
  <si>
    <t>-mX &lt;2.3&gt;</t>
  </si>
  <si>
    <t>mY &lt;2.3&gt;</t>
  </si>
  <si>
    <t>-mY &lt;2.3&gt;</t>
  </si>
  <si>
    <t>X &lt;2.4&gt;</t>
  </si>
  <si>
    <t>-X &lt;2.4&gt;</t>
  </si>
  <si>
    <t>Y &lt;2.4&gt;</t>
  </si>
  <si>
    <t>-Y &lt;2.4&gt;</t>
  </si>
  <si>
    <t>Z &lt;2.4&gt;</t>
  </si>
  <si>
    <t>-Z &lt;2.4&gt;</t>
  </si>
  <si>
    <t>mX &lt;2.4&gt;</t>
  </si>
  <si>
    <t>-mX &lt;2.4&gt;</t>
  </si>
  <si>
    <t>mY &lt;2.4&gt;</t>
  </si>
  <si>
    <t>-mY &lt;2.4&gt;</t>
  </si>
  <si>
    <t>X &lt;2.5&gt;</t>
  </si>
  <si>
    <t>-X &lt;2.5&gt;</t>
  </si>
  <si>
    <t>Y &lt;2.5&gt;</t>
  </si>
  <si>
    <t>-Y &lt;2.5&gt;</t>
  </si>
  <si>
    <t>Z &lt;2.5&gt;</t>
  </si>
  <si>
    <t>-Z &lt;2.5&gt;</t>
  </si>
  <si>
    <t>mX &lt;2.5&gt;</t>
  </si>
  <si>
    <t>-mX &lt;2.5&gt;</t>
  </si>
  <si>
    <t>mY &lt;2.5&gt;</t>
  </si>
  <si>
    <t>-mY &lt;2.5&gt;</t>
  </si>
  <si>
    <t>X &lt;2.6&gt;</t>
  </si>
  <si>
    <t>-X &lt;2.6&gt;</t>
  </si>
  <si>
    <t>Y &lt;2.6&gt;</t>
  </si>
  <si>
    <t>-Y &lt;2.6&gt;</t>
  </si>
  <si>
    <t>Z &lt;2.6&gt;</t>
  </si>
  <si>
    <t>-Z &lt;2.6&gt;</t>
  </si>
  <si>
    <t>mX &lt;2.6&gt;</t>
  </si>
  <si>
    <t>-mX &lt;2.6&gt;</t>
  </si>
  <si>
    <t>mY &lt;2.6&gt;</t>
  </si>
  <si>
    <t>-mY &lt;2.6&gt;</t>
  </si>
  <si>
    <t>X &lt;2.7&gt;</t>
  </si>
  <si>
    <t>-X &lt;2.7&gt;</t>
  </si>
  <si>
    <t>Y &lt;2.7&gt;</t>
  </si>
  <si>
    <t>-Y &lt;2.7&gt;</t>
  </si>
  <si>
    <t>Z &lt;2.7&gt;</t>
  </si>
  <si>
    <t>-Z &lt;2.7&gt;</t>
  </si>
  <si>
    <t>mX &lt;2.7&gt;</t>
  </si>
  <si>
    <t>-mX &lt;2.7&gt;</t>
  </si>
  <si>
    <t>mY &lt;2.7&gt;</t>
  </si>
  <si>
    <t>-mY &lt;2.7&gt;</t>
  </si>
  <si>
    <t>X &lt;2.8&gt;</t>
  </si>
  <si>
    <t>-X &lt;2.8&gt;</t>
  </si>
  <si>
    <t>Y &lt;2.8&gt;</t>
  </si>
  <si>
    <t>-Y &lt;2.8&gt;</t>
  </si>
  <si>
    <t>Z &lt;2.8&gt;</t>
  </si>
  <si>
    <t>-Z &lt;2.8&gt;</t>
  </si>
  <si>
    <t>mX &lt;2.8&gt;</t>
  </si>
  <si>
    <t>-mX &lt;2.8&gt;</t>
  </si>
  <si>
    <t>mY &lt;2.8&gt;</t>
  </si>
  <si>
    <t>-mY &lt;2.8&gt;</t>
  </si>
  <si>
    <t>X &lt;2.9&gt;</t>
  </si>
  <si>
    <t>-X &lt;2.9&gt;</t>
  </si>
  <si>
    <t>Y &lt;2.9&gt;</t>
  </si>
  <si>
    <t>-Y &lt;2.9&gt;</t>
  </si>
  <si>
    <t>Z &lt;2.9&gt;</t>
  </si>
  <si>
    <t>-Z &lt;2.9&gt;</t>
  </si>
  <si>
    <t>mX &lt;2.9&gt;</t>
  </si>
  <si>
    <t>-mX &lt;2.9&gt;</t>
  </si>
  <si>
    <t>mY &lt;2.9&gt;</t>
  </si>
  <si>
    <t>-mY &lt;2.9&gt;</t>
  </si>
  <si>
    <t>X &lt;3&gt;</t>
  </si>
  <si>
    <t>-X &lt;3&gt;</t>
  </si>
  <si>
    <t>Y &lt;3&gt;</t>
  </si>
  <si>
    <t>-Y &lt;3&gt;</t>
  </si>
  <si>
    <t>Z &lt;3&gt;</t>
  </si>
  <si>
    <t>-Z &lt;3&gt;</t>
  </si>
  <si>
    <t>mX &lt;3&gt;</t>
  </si>
  <si>
    <t>-mX &lt;3&gt;</t>
  </si>
  <si>
    <t>mY &lt;3&gt;</t>
  </si>
  <si>
    <t>-mY &lt;3&gt;</t>
  </si>
  <si>
    <t>X &lt;4&gt;</t>
  </si>
  <si>
    <t>-X &lt;4&gt;</t>
  </si>
  <si>
    <t>Y &lt;4&gt;</t>
  </si>
  <si>
    <t>-Y &lt;4&gt;</t>
  </si>
  <si>
    <t>Z &lt;4&gt;</t>
  </si>
  <si>
    <t>-Z &lt;4&gt;</t>
  </si>
  <si>
    <t>mX &lt;4&gt;</t>
  </si>
  <si>
    <t>-mX &lt;4&gt;</t>
  </si>
  <si>
    <t>mY &lt;4&gt;</t>
  </si>
  <si>
    <t>-mY &lt;4&gt;</t>
  </si>
  <si>
    <t>X &lt;5&gt;</t>
  </si>
  <si>
    <t>-X &lt;5&gt;</t>
  </si>
  <si>
    <t>Y &lt;5&gt;</t>
  </si>
  <si>
    <t>-Y &lt;5&gt;</t>
  </si>
  <si>
    <t>Z &lt;5&gt;</t>
  </si>
  <si>
    <t>-Z &lt;5&gt;</t>
  </si>
  <si>
    <t>mX &lt;5&gt;</t>
  </si>
  <si>
    <t>-mX &lt;5&gt;</t>
  </si>
  <si>
    <t>mY &lt;5&gt;</t>
  </si>
  <si>
    <t>-mY &lt;5&gt;</t>
  </si>
  <si>
    <t>X &lt;6&gt;</t>
  </si>
  <si>
    <t>-X &lt;6&gt;</t>
  </si>
  <si>
    <t>Y &lt;6&gt;</t>
  </si>
  <si>
    <t>-Y &lt;6&gt;</t>
  </si>
  <si>
    <t>Z &lt;6&gt;</t>
  </si>
  <si>
    <t>-Z &lt;6&gt;</t>
  </si>
  <si>
    <t>mX &lt;6&gt;</t>
  </si>
  <si>
    <t>-mX &lt;6&gt;</t>
  </si>
  <si>
    <t>mY &lt;6&gt;</t>
  </si>
  <si>
    <t>-mY &lt;6&gt;</t>
  </si>
  <si>
    <t>X &lt;7&gt;</t>
  </si>
  <si>
    <t>-X &lt;7&gt;</t>
  </si>
  <si>
    <t>Y &lt;7&gt;</t>
  </si>
  <si>
    <t>-Y &lt;7&gt;</t>
  </si>
  <si>
    <t>Z &lt;7&gt;</t>
  </si>
  <si>
    <t>-Z &lt;7&gt;</t>
  </si>
  <si>
    <t>mX &lt;7&gt;</t>
  </si>
  <si>
    <t>-mX &lt;7&gt;</t>
  </si>
  <si>
    <t>mY &lt;7&gt;</t>
  </si>
  <si>
    <t>-mY &lt;7&gt;</t>
  </si>
  <si>
    <t>X &lt;8&gt;</t>
  </si>
  <si>
    <t>-X &lt;8&gt;</t>
  </si>
  <si>
    <t>Y &lt;8&gt;</t>
  </si>
  <si>
    <t>-Y &lt;8&gt;</t>
  </si>
  <si>
    <t>Z &lt;8&gt;</t>
  </si>
  <si>
    <t>-Z &lt;8&gt;</t>
  </si>
  <si>
    <t>mX &lt;8&gt;</t>
  </si>
  <si>
    <t>-mX &lt;8&gt;</t>
  </si>
  <si>
    <t>mY &lt;8&gt;</t>
  </si>
  <si>
    <t>-mY &lt;8&gt;</t>
  </si>
  <si>
    <t>X &lt;9&gt;</t>
  </si>
  <si>
    <t>-X &lt;9&gt;</t>
  </si>
  <si>
    <t>Y &lt;9&gt;</t>
  </si>
  <si>
    <t>-Y &lt;9&gt;</t>
  </si>
  <si>
    <t>Z &lt;9&gt;</t>
  </si>
  <si>
    <t>-Z &lt;9&gt;</t>
  </si>
  <si>
    <t>mX &lt;9&gt;</t>
  </si>
  <si>
    <t>-mX &lt;9&gt;</t>
  </si>
  <si>
    <t>mY &lt;9&gt;</t>
  </si>
  <si>
    <t>-mY &lt;9&gt;</t>
  </si>
  <si>
    <t>[0.0, 0.0, 0.0] [0.0, 0.0, 0.0] [0.0, 0.0, 0.0] [0.0, 0.0, 0.0] [0.0, 0.0, 0.0] [0.0, 0.0, 0.0] [0.0, 0.0, 0.0]</t>
  </si>
  <si>
    <t>[8.674, 2.602, -0.0] [5.693, -1.361, -0.0] [0.0, 0.0, 0.0] [-0.0, -0.0, 0.0] [5.593, -1.361, 0.0] [0.0, 0.0, -0.0] [0.0, 0.0, -0.0]</t>
  </si>
  <si>
    <t>[0.172, 0.037, 0.037] [0.172, 0.048, 0.01] [0.074, 0.022, 0.0] [0.017, -0.005, 0.0] [0.14, 0.024, 0.032]</t>
  </si>
  <si>
    <t>[3.057, 0.649, 0.649] [3.057, 0.836, 0.196] [1.268, 0.38, 0.0] [0.302, -0.091, -0.0] [2.452, 0.45, 0.549]</t>
  </si>
  <si>
    <t>[0.294, 0.088, -0.0] [0.0, 0.0, 0.0] [0.0, 0.0, -0.0] [0.0, -0.0, -0.0] [0.221, -0.053, -0.0] [0.0, 0.0, 0.0] [0.0, -0.0, -0.0] [0.0, -0.0, -0.0] [0.221, -0.053, 0.0]</t>
  </si>
  <si>
    <t>[5.148, 1.545, -0.0] [0.0, 0.0, 0.0] [0.0, 0.0, 0.0] [-0.0, -0.0, 0.0] [3.907, -0.935, 0.0] [0.0, -0.0, -0.0] [0.0, 0.0, 0.0] [0.0, 0.0, 0.0] [3.854, -0.935, -0.0]</t>
  </si>
  <si>
    <t>[0.0, 0.0, 0.0] [0.0, 0.0, 0.0] [0.0, 0.0, 0.0]</t>
  </si>
  <si>
    <t>[0.004, -0.001, 0.001] [0.322, -0.097, -0.0] [-0.0, -0.0, -0.0] [0.217, -0.063, 0.005] [-0.0, 0.0, 0.0] [0.161, 0.037, 0.026]</t>
  </si>
  <si>
    <t>[0.109, -0.023, 0.023] [5.687, -1.706, -0.0] [0.0, -0.0, 0.0] [3.762, -1.093, 0.085] [0.0, -0.0, 0.0] [2.831, 0.656, 0.467]</t>
  </si>
  <si>
    <t>[0.032, 0.01, 0.0] [0.032, 0.0, 0.005] [0.018, 0.0, 0.0] [0.032, -0.01, 0.0] [0.032, 0.0, 0.0] [0.032, 0.007, 0.004] [0.003, -0.0, 0.0] [0.032, -0.0, 0.01]</t>
  </si>
  <si>
    <t>[0.566, 0.17, 0.0] [0.566, 0.0, 0.0] [0.338, 0.0, 0.097] [0.566, 0.0, 0.17] [0.566, -0.035, -0.155] [0.566, 0.0, 0.12] [0.08, -0.024, 0.0] [0.566, -0.0, 0.17]</t>
  </si>
  <si>
    <t>[0.0, 0.0, 0.0] [0.0, 0.0, 0.0] [0.0, 0.0, 0.0] [0.0, 0.0, 0.0] [0.0, 0.0, 0.0] [0.0, 0.0, 0.0] [0.0, 0.0, 0.0] [0.0, 0.0, 0.0]</t>
  </si>
  <si>
    <t>[7.113, -2.134, -0.0] [0.0, 0.0, 0.0] [0.0, -0.0, 0.0] [7.248, -2.174, 0.0] [8.487, 2.174, 0.0] [0.0, -0.0, 0.0] [-0.0, -0.0, -0.0] [8.487, -2.08, 0.468]</t>
  </si>
  <si>
    <t>[0.351, -0.043, -0.019] [0.189, 0.0, -0.057] [0.167, -0.047, 0.008]</t>
  </si>
  <si>
    <t>[43.907, 11.154, 4.872] [21.963, -5.717, 2.105] [21.948, -5.784, -1.933]</t>
  </si>
  <si>
    <t>[65.315, -17.668, 4.652] [32.667, 8.675, 2.717] [32.656, 8.514, -3.096]</t>
  </si>
  <si>
    <t>[4.499, -1.216, 0.324] [2.25, 0.595, 0.192] [2.249, 0.586, -0.215]</t>
  </si>
  <si>
    <t>[0.421, 0.045, -0.045] [0.184, 0.045, -0.024] [0.245, 0.0, -0.074] [0.0, 0.0, 0.0] [0.0, 0.0, 0.0]</t>
  </si>
  <si>
    <t>[34.186, 3.069, 8.984] [25.657, 7.697, 0.0] [0.0, 0.0, -0.0] [2.705, 0.574, 0.574] [10.452, -2.189, 2.229]</t>
  </si>
  <si>
    <t>[57.605, 0.0, -17.282] [28.629, -8.375, 0.515] [29.1, 8.386, -0.831] [1.255, -0.0, -0.376] [0.0, 0.0, 0.0]</t>
  </si>
  <si>
    <t>[3.957, -0.0, -1.187] [1.967, -0.574, 0.038] [1.999, 0.577, -0.054] [0.093, 0.0, -0.028] [0.0, 0.0, -0.0]</t>
  </si>
  <si>
    <t>[0.641, -0.0, 0.046] [0.462, 0.119, 0.048] [0.418, -0.125, -0.0]</t>
  </si>
  <si>
    <t>[35.226, -10.002, 1.367] [28.2, -7.91, 1.327] [18.94, -5.412, 0.65]</t>
  </si>
  <si>
    <t>[54.673, 14.471, 4.663] [43.703, 11.746, 3.295] [28.565, 7.524, 2.525]</t>
  </si>
  <si>
    <t>[3.745, 0.995, 0.309] [3.0, 0.797, 0.247] [1.982, 0.527, 0.164]</t>
  </si>
  <si>
    <t>[0.044, 0.012, -0.002] [0.035, -0.009, -0.003] [0.041, 0.009, -0.009] [0.044, 0.0, 0.013] [0.044, 0.012, 0.004] [0.044, 0.0, -0.013]</t>
  </si>
  <si>
    <t>[19.758, 5.927, -0.0] [0.365, 0.106, -0.009] [19.758, 4.191, -4.191] [19.758, -5.927, 0.0] [4.378, -1.313, -0.0] [18.684, -5.452, 0.371]</t>
  </si>
  <si>
    <t>[29.877, -8.52, 1.07] [0.0, -0.0, 0.0] [28.897, -7.114, -3.754] [29.877, 8.963, 0.0] [11.258, 3.377, 0.0] [29.068, 6.166, 6.166]</t>
  </si>
  <si>
    <t>[2.056, -0.586, 0.075] [0.0, -0.0, 0.0] [1.988, -0.489, -0.259] [2.056, 0.617, -0.0] [0.77, 0.231, 0.0] [2.0, 0.424, 0.424]</t>
  </si>
  <si>
    <t>[0.0, 0.0, 0.0] [0.0, 0.0, 0.0] [0.0, 0.0, 0.0] [0.0, 0.0, 0.0]</t>
  </si>
  <si>
    <t>[65.144, -18.761, 1.889] [62.564, -15.291, -8.397] [2.397, -0.13, 0.665] [0.0, 0.0, 0.0]</t>
  </si>
  <si>
    <t>[4.476, -1.288, 0.132] [4.302, -1.056, -0.566] [0.172, -0.022, 0.042] [0.0, -0.0, -0.0]</t>
  </si>
  <si>
    <t>[0.0, 0.0, 0.0] [0.0, 0.0, 0.0]</t>
  </si>
  <si>
    <t>[0.078, 0.015, -0.017] [0.017, 0.004, -0.004] [0.01, -0.003, -0.0] [0.078, -0.023, -0.0] [0.058, 0.012, 0.013]</t>
  </si>
  <si>
    <t>[31.584, -9.451, -0.058] [0.015, 0.005, 0.0] [0.0, 0.0, 0.0] [27.565, -8.27, -0.0] [18.647, -5.587, 0.017]</t>
  </si>
  <si>
    <t>[46.025, 13.808, -0.0] [0.008, 0.0, -0.003] [0.0, -0.0, 0.0] [40.116, 11.991, -0.054] [27.276, 8.183, -0.0]</t>
  </si>
  <si>
    <t>[0.024, -0.0, -0.007] [0.0, -0.0, 0.0] [0.029, 0.0, 0.008] [0.029, 0.004, 0.007] [0.024, -0.005, 0.005] [0.019, 0.0, 0.006]</t>
  </si>
  <si>
    <t>[19.921, -5.976, 0.0] [12.305, -3.691, 0.0] [12.332, -3.695, 0.012] [19.921, 0.0, 5.976] [13.354, 0.0, 4.006] [11.731, -0.0, -3.519]</t>
  </si>
  <si>
    <t>[22.383, 6.715, 0.0] [13.826, 4.148, 0.0] [13.864, 4.159, 0.0] [22.383, -0.0, -6.715] [15.019, 0.0, -4.506] [13.169, -0.02, 3.942]</t>
  </si>
  <si>
    <t>[0.054, 0.005, -0.014] [0.042, 0.0, 0.012] [0.032, -0.009, 0.002] [0.02, 0.006, 0.0]</t>
  </si>
  <si>
    <t>[30.498, -8.373, 1.874] [15.518, -3.83, -1.993] [30.498, -6.47, 6.47] [15.461, -1.562, 3.992]</t>
  </si>
  <si>
    <t>[39.049, 10.176, 3.714] [19.141, 5.742, 0.0] [39.049, 8.364, -8.089] [18.514, -3.323, -4.178]</t>
  </si>
  <si>
    <t>[0.285, 0.062, 0.017] [0.0, -0.0, -0.0] [0.037, 0.0, 0.011] [0.131, -0.028, -0.028] [0.115, -0.035, 0.0]</t>
  </si>
  <si>
    <t>[65.461, -7.63, 6.773] [0.0, 0.0, 0.0] [2.429, 0.0, 0.729] [0.0, -0.0, 0.0] [62.913, -15.777, -7.476]</t>
  </si>
  <si>
    <t>[82.067, 21.263, 8.104] [5.336, -0.0, -1.601] [0.0, 0.0, -0.0] [77.032, 12.758, -6.512] [0.0, 0.0, 0.0]</t>
  </si>
  <si>
    <t>[0.0, 0.0, -0.0] [0.0, 0.0, 0.0] [0.193, -0.058, 0.0] [0.0, -0.0, 0.0] [0.263, -0.056, -0.056] [0.263, -0.079, -0.0] [0.0, -0.0, -0.0] [0.0, 0.0, -0.0] [0.263, -0.061, -0.044] [0.251, -0.018, 0.068] [0.0, -0.0, -0.0] [0.263, -0.046, -0.06] [0.263, 0.056, 0.056] [0.263, 0.079, 0.0] [0.263, -0.056, -0.056]</t>
  </si>
  <si>
    <t>[33.848, -7.18, 7.18] [19.494, 4.135, -4.135] [0.0, 0.0, 0.0] [0.0, 0.0, -0.0] [0.0, -0.0, -0.0] [-0.0, 0.0, -0.0] [5.356, 1.607, -0.0] [17.018, 5.105, 0.0] [0.0, -0.0, -0.0] [0.0, 0.0, 0.0] [13.522, 0.0, -4.057] [0.0, 0.0, -0.0] [38.066, -8.075, -8.075] [38.066, -11.42, -0.0] [-0.0, -0.0, 0.0]</t>
  </si>
  <si>
    <t>[0.0, -0.0, -0.0] [2.438, 0.315, -0.21] [0.227, 0.0, -0.068] [0.993, 0.0, 0.298] [2.438, 0.37, 0.578]</t>
  </si>
  <si>
    <t>[43.545, 9.237, -9.237] [98.63, 0.0, -29.589] [63.778, 19.134, 0.0] [0.0, -0.0, -0.0] [207.243, -19.211, -8.123]</t>
  </si>
  <si>
    <t>[0.0, 0.0, 0.0] [0.0, 0.0, 0.0] [0.0, 0.0, 0.0] [0.0, 0.0, 0.0] [0.004, 0.0, 0.0]</t>
  </si>
  <si>
    <t>[0.0, 0.0, 0.0] [0.0, 0.0, 0.0] [0.0, 0.0, 0.0] [0.0, 0.0, 0.0] [20.004, 0.0, 0.0]</t>
  </si>
  <si>
    <t>[0.0, 0.0, 0.0] [0.0, 0.0, 0.0] [0.0, 0.0, 0.0] [0.0, 0.0, 0.0] [0.0, 0.0, 0.0] [0.0, 0.0, 0.0] [0.0, 0.0, 0.0] [0.0, 0.0, 0.0] [0.0, 0.0, 0.0] [0.0, 0.0, 0.0] [0.0, 0.0, 0.0] [0.0, 0.0, 0.0] [0.0, 0.0, 0.0] [0.0, 0.0, 0.0] [0.0, 0.0, 0.0] [0.0, 0.0, 0.0]</t>
  </si>
  <si>
    <t>[0.0, 0.0, 0.0] [0.0, 0.0, 0.0] [19.301, 5.79, 0.0] [33.299, 9.99, 0.0] [33.299, 9.99, -0.0] [33.299, 9.534, 1.101] [13.257, -3.977, -0.0] [0.0, -0.0, 0.0] [33.299, -9.329, -1.595] [0.0, -0.0, -0.0] [0.0, -0.0, -0.0] [0.0, 0.0, -0.0] [33.299, 9.99, 0.0] [33.299, -9.99, 0.0] [33.299, 9.99, -0.0] [30.897, 0.0, -9.269]</t>
  </si>
  <si>
    <t>[0.5, -0.143, 0.016] [0.0, -0.0, -0.0] [-0.0, -0.0, 0.0] [0.141, -0.004, 0.041] [0.622, 0.182, 0.01]</t>
  </si>
  <si>
    <t>[69.383, 20.815, 0.0] [27.376, 5.807, 5.807] [39.514, -11.854, 0.0] [3.063, 0.65, -0.65] [139.615, -39.051, 6.84]</t>
  </si>
  <si>
    <t>[150.029, -43.009, 4.826] [0.0, -0.0, -0.0] [-0.0, -0.0, 0.0] [42.182, -1.179, 12.166] [186.53, 54.673, 3.105]</t>
  </si>
  <si>
    <t>[0.0, 0.0, 0.0] [0.0, 0.0, 0.0] [0.0, 0.0, 0.0] [0.0, 0.0, 0.0] [0.0, 0.0, 0.0] [0.0, 0.0, 0.0] [0.0, 0.0, 0.0] [0.0, 0.0, 0.0] [0.0, 0.0, 0.0] [0.0, 0.0, 0.0] [0.0, 0.0, 0.0] [0.0, 0.0, 0.0] [0.0, 0.0, 0.0]</t>
  </si>
  <si>
    <t>[0.0, 0.0, 0.0] [0.0, 0.0, 0.0] [0.0, 0.0, 0.0] [0.0, 0.0, 0.0] [0.0, 0.0, 0.0]</t>
  </si>
  <si>
    <t>[83.794, -23.132, -4.843] [83.794, -23.132, -4.843] [0.0, -0.0, -0.0] [0.0, -0.0, 0.0] [0.0, -0.0, 0.0]</t>
  </si>
  <si>
    <t>[83.794, -23.132, -4.843] [83.794, -23.132, -4.843] [0.0, 0.0, 0.0]</t>
  </si>
  <si>
    <t>[-0.0, -0.0, -0.0] [0.094, -0.001, -0.028] [0.094, -0.0, 0.028] [0.091, 0.0, -0.027] [0.0, 0.0, -0.0] [0.094, -0.001, 0.028] [0.091, 0.0, 0.027] [0.094, 0.0, -0.028]</t>
  </si>
  <si>
    <t>[19.274, -5.782, -0.0] [19.274, -5.782, 0.0] [19.274, -5.782, -0.0] [19.274, -5.782, -0.0] [19.274, -5.782, -0.0] [19.274, -5.782, -0.0] [19.274, -5.649, -0.322] [19.274, -5.649, -0.322]</t>
  </si>
  <si>
    <t>[1.982, -0.055, -0.276] [1.522, 0.457, -0.0] [1.441, -0.411, -0.051]</t>
  </si>
  <si>
    <t>[69.423, -19.16, -4.023] [49.137, -13.562, -2.847] [49.093, -13.543, -2.86]</t>
  </si>
  <si>
    <t>[19.668, 5.176, -1.748] [18.602, 4.042, -0.943] [1.067, 0.226, 0.226]</t>
  </si>
  <si>
    <t>[0.186, 0.048, -0.018] [0.186, 0.048, -0.018] [0.0, -0.0, 0.0]</t>
  </si>
  <si>
    <t>[42.041, -10.951, 4.012] [42.041, -10.951, 4.012] [-0.0, -0.0, -0.0]</t>
  </si>
  <si>
    <t>[20.012, 5.213, -1.91] [20.012, 5.213, -1.91] [0.0, 0.0, 0.0]</t>
  </si>
  <si>
    <t>[0.486, -0.06, 0.06] [0.182, 0.039, 0.039] [0.201, -0.051, 0.023]</t>
  </si>
  <si>
    <t>[15.555, 2.144, 1.415] [11.924, -2.556, 2.465] [16.684, 5.005, 0.0]</t>
  </si>
  <si>
    <t>[0.172, 0.026, 0.018] [0.134, -0.026, 0.029] [0.183, 0.055, 0.0]</t>
  </si>
  <si>
    <t>[26.257, -5.831, 2.619] [34.919, 5.831, 0.0] [41.401, -12.42, -0.0]</t>
  </si>
  <si>
    <t>[18.555, 2.776, 1.933] [14.432, -2.776, 3.18] [19.707, 5.912, 0.0]</t>
  </si>
  <si>
    <t>[0.392, 0.11, 0.017] [0.556, -0.11, -0.032] [0.783, -0.235, 0.0]</t>
  </si>
  <si>
    <t>[4.275, 1.282, -0.0] [4.333, -1.3, -0.0] [8.769, 2.285, -0.835] [8.769, -1.86, -1.86] [8.624, 1.629, -1.912]</t>
  </si>
  <si>
    <t>[0.048, 0.015, 0.0] [0.045, -0.014, 0.0] [0.096, 0.026, -0.007] [0.096, -0.02, -0.02] [0.095, 0.018, -0.021]</t>
  </si>
  <si>
    <t>[17.39, -5.217, -0.0] [17.39, 5.217, -0.0] [17.927, -4.669, 1.711] [17.927, 4.041, 3.229] [17.927, -4.041, 3.229]</t>
  </si>
  <si>
    <t>[5.222, 1.567, 0.0] [4.882, -1.465, 0.0] [10.318, 2.788, -0.742] [10.318, -2.189, -2.189] [10.297, 1.941, -2.285]</t>
  </si>
  <si>
    <t>[0.123, -0.005, 0.013] [0.164, 0.005, 0.0] [0.198, -0.059, -0.0] [0.198, 0.042, -0.042] [0.198, -0.042, -0.042]</t>
  </si>
  <si>
    <t>[16.086, 4.615, -0.509] [10.697, 3.199, -0.023] [5.389, -1.577, -0.096]</t>
  </si>
  <si>
    <t>[11.466, 3.103, -0.806] [11.466, 3.102, -0.815] [11.466, 3.102, -0.815]</t>
  </si>
  <si>
    <t>[10.428, 2.808, 0.773] [6.082, 1.825, -0.0] [2.869, -0.0, 0.861] [1.442, 0.017, -0.426] [0.0, 0.0, -0.0]</t>
  </si>
  <si>
    <t>[8.536, -2.491, -0.17] [0.0, -0.0, -0.0] [6.169, 1.125, -1.385] [2.598, -0.257, 0.673] [0.0, 0.0, 0.0]</t>
  </si>
  <si>
    <t>[4.904, 1.454, -0.042] [4.904, -0.0, 1.471] [2.26, -0.187, 0.601] [2.621, -0.118, -0.737] [4.904, -1.471, -0.0]</t>
  </si>
  <si>
    <t>[4.67, -1.247, 0.373] [4.67, -0.31, -1.272] [4.67, 0.991, -0.991] [4.52, -0.009, 1.352] [0.14, 0.042, -0.0]</t>
  </si>
  <si>
    <t>[1.88, -0.17, 0.493] [1.88, 0.399, 0.399] [1.88, 0.024, 0.554] [0.2, 0.0, 0.06] [1.88, 0.0, -0.564] [0.0, -0.0, -0.0] [0.0, 0.0, 0.0] [1.58, 0.331, 0.337]</t>
  </si>
  <si>
    <t>[0.02, -0.003, -0.0] [0.01, -0.002, -0.002] [0.01, -0.002, 0.002]</t>
  </si>
  <si>
    <t>[96.411, -16.0, -0.504] [48.887, -10.619, -9.771] [48.581, -10.306, 10.306]</t>
  </si>
  <si>
    <t>[62.631, -1.019, 0.153] [31.395, 6.434, 6.754] [31.076, 6.592, -6.592]</t>
  </si>
  <si>
    <t>[0.018, -0.005, -0.0] [0.018, 0.005, 0.0] [0.0, -0.0, 0.0] [0.0, -0.0, 0.0] [0.0, -0.0, 0.0]</t>
  </si>
  <si>
    <t>[87.455, -25.982, -0.615] [87.455, 25.982, 0.615] [0.0, -0.0, 0.0] [0.0, -0.0, 0.0] [0.0, -0.0, 0.0]</t>
  </si>
  <si>
    <t>[7.226, 2.168, -0.0] [7.226, -2.168, 0.0] [7.226, 0.078, -2.136] [7.226, 0.078, -2.136] [7.226, 0.0, -0.0]</t>
  </si>
  <si>
    <t>[0.271, -0.072, -0.022] [0.134, 0.036, -0.012] [0.136, 0.04, -0.003]</t>
  </si>
  <si>
    <t>[2.142, 0.454, -0.454] [31.201, 0.534, -1.923] [0.907, 0.226, 0.111]</t>
  </si>
  <si>
    <t>[0.046, 0.002, -0.009] [0.025, -0.0, 0.008] [0.027, -0.001, 0.008]</t>
  </si>
  <si>
    <t>[3.696, 0.033, -1.095] [1.019, -0.056, -0.282] [1.025, -0.103, -0.265]</t>
  </si>
  <si>
    <t>[0.046, 0.002, -0.009] [0.025, 0.0, 0.008] [0.027, -0.001, 0.008] [0.0, -0.0, 0.0]</t>
  </si>
  <si>
    <t>[1.755, 0.104, 0.011] [-0.0, -0.0, -0.0] [0.064, -0.019, 0.0] [1.592, 0.478, -0.0]</t>
  </si>
  <si>
    <t>[0.252, 0.0, -0.063] [0.248, 0.0, -0.075] [-0.0, 0.0, 0.0]</t>
  </si>
  <si>
    <t>[104.685, 0.0, -12.709] [61.966, 0.0, -18.59] [0.0, 0.0, 0.0]</t>
  </si>
  <si>
    <t>[27.511, 0.0, -5.975] [23.997, 0.0, -7.199] [0.0, 0.0, -0.0]</t>
  </si>
  <si>
    <t>[0.252, 0.0, -0.063] [0.248, -0.0, -0.075] [0.0, -0.0, 0.0] [0.0, 0.0, -0.0]</t>
  </si>
  <si>
    <t>[104.685, 0.0, -12.709] [61.966, -0.0, -18.59] [0.0, -0.0, -0.0] [0.0, 0.0, -0.0]</t>
  </si>
  <si>
    <t>[27.511, -0.0, -5.975] [23.997, 0.0, -7.199] [-0.0, 0.0, 0.0] [0.0, -0.0, -0.0]</t>
  </si>
  <si>
    <t>[0.029, 0.002, -0.008] [0.028, -0.0, 0.008] [0.029, 0.0, 0.006]</t>
  </si>
  <si>
    <t>[127.246, -7.044, 35.256] [85.748, 0.0, 25.724] [28.905, 0.0, 8.671]</t>
  </si>
  <si>
    <t>[5.801, -0.321, 1.607] [3.011, 0.0, 0.903] [4.396, -0.0, 1.319]</t>
  </si>
  <si>
    <t>[1.266, 0.0, 0.38] [1.266, -0.049, -0.293] [1.266, -0.11, -0.276] [1.266, 0.0, 0.38]</t>
  </si>
  <si>
    <t>[119.039, -0.0, -35.712] [119.039, 4.491, 26.838] [119.039, 10.104, 25.274] [119.039, -0.0, -35.712]</t>
  </si>
  <si>
    <t>[0.596, 0.0, -0.179] [0.596, 0.01, -0.174] [0.596, -0.097, -0.138] [0.337, -0.0, -0.101]</t>
  </si>
  <si>
    <t>[23.995, 0.01, 7.194] [50.775, 6.194, 12.667] [50.775, 1.511, 14.607] [50.775, -0.01, 15.228]</t>
  </si>
  <si>
    <t>object</t>
  </si>
  <si>
    <t>lower</t>
  </si>
  <si>
    <t>upper</t>
  </si>
  <si>
    <t>FORCE FOR ANALYSIS</t>
  </si>
  <si>
    <t>copy and paste for raw_forces.txt</t>
  </si>
  <si>
    <t>This file presents the information obtained by the interns at CEA Clovis BACHET and Ricardo RICO, they worked on the TRACE BOT Project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</si>
</sst>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454545"/>
      <name val="Courier New"/>
      <family val="3"/>
    </font>
    <font>
      <b/>
      <sz val="14"/>
      <color theme="0"/>
      <name val="Calibri"/>
      <family val="2"/>
      <scheme val="minor"/>
    </font>
    <font>
      <b/>
      <sz val="11"/>
      <name val="Calibri"/>
    </font>
    <font>
      <sz val="1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0.59999389629810485"/>
        <bgColor indexed="64"/>
      </patternFill>
    </fill>
  </fills>
  <borders count="4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84">
    <xf numFmtId="0" fontId="0" fillId="0" borderId="0" xfId="0"/>
    <xf numFmtId="0" fontId="0" fillId="0" borderId="2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" fillId="0" borderId="23" xfId="0" applyFont="1" applyBorder="1" applyAlignment="1">
      <alignment horizontal="left" vertical="top"/>
    </xf>
    <xf numFmtId="0" fontId="0" fillId="0" borderId="21" xfId="0" applyBorder="1" applyAlignment="1">
      <alignment horizontal="left" vertical="top"/>
    </xf>
    <xf numFmtId="0" fontId="0" fillId="0" borderId="25" xfId="0" applyBorder="1" applyAlignment="1">
      <alignment horizontal="left" vertical="top"/>
    </xf>
    <xf numFmtId="0" fontId="0" fillId="0" borderId="23" xfId="0" applyBorder="1" applyAlignment="1">
      <alignment horizontal="left" vertical="top"/>
    </xf>
    <xf numFmtId="0" fontId="0" fillId="0" borderId="22" xfId="0" applyBorder="1" applyAlignment="1">
      <alignment horizontal="left" vertical="top"/>
    </xf>
    <xf numFmtId="0" fontId="0" fillId="0" borderId="0" xfId="0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1" fillId="0" borderId="9" xfId="0" applyNumberFormat="1" applyFont="1" applyBorder="1" applyAlignment="1">
      <alignment horizontal="center" vertical="center"/>
    </xf>
    <xf numFmtId="2" fontId="0" fillId="2" borderId="9" xfId="0" applyNumberFormat="1" applyFill="1" applyBorder="1" applyAlignment="1">
      <alignment horizontal="center" vertical="center"/>
    </xf>
    <xf numFmtId="2" fontId="0" fillId="0" borderId="9" xfId="0" applyNumberFormat="1" applyBorder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12" xfId="0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0" fillId="0" borderId="12" xfId="0" applyBorder="1" applyAlignment="1">
      <alignment horizontal="right"/>
    </xf>
    <xf numFmtId="0" fontId="0" fillId="0" borderId="29" xfId="0" applyBorder="1" applyAlignment="1">
      <alignment horizontal="right"/>
    </xf>
    <xf numFmtId="0" fontId="0" fillId="0" borderId="28" xfId="0" applyBorder="1" applyAlignment="1">
      <alignment horizontal="right"/>
    </xf>
    <xf numFmtId="0" fontId="0" fillId="0" borderId="14" xfId="0" applyBorder="1" applyAlignment="1">
      <alignment horizontal="right"/>
    </xf>
    <xf numFmtId="0" fontId="0" fillId="0" borderId="27" xfId="0" applyBorder="1" applyAlignment="1">
      <alignment horizontal="right"/>
    </xf>
    <xf numFmtId="2" fontId="0" fillId="3" borderId="12" xfId="0" applyNumberFormat="1" applyFill="1" applyBorder="1" applyAlignment="1">
      <alignment horizontal="left"/>
    </xf>
    <xf numFmtId="2" fontId="0" fillId="0" borderId="29" xfId="0" applyNumberFormat="1" applyBorder="1" applyAlignment="1">
      <alignment horizontal="left"/>
    </xf>
    <xf numFmtId="2" fontId="0" fillId="0" borderId="28" xfId="0" applyNumberFormat="1" applyBorder="1" applyAlignment="1">
      <alignment horizontal="left"/>
    </xf>
    <xf numFmtId="2" fontId="0" fillId="3" borderId="14" xfId="0" applyNumberFormat="1" applyFill="1" applyBorder="1" applyAlignment="1">
      <alignment horizontal="left"/>
    </xf>
    <xf numFmtId="2" fontId="0" fillId="0" borderId="27" xfId="0" applyNumberFormat="1" applyBorder="1" applyAlignment="1">
      <alignment horizontal="left"/>
    </xf>
    <xf numFmtId="2" fontId="0" fillId="3" borderId="28" xfId="0" applyNumberFormat="1" applyFill="1" applyBorder="1" applyAlignment="1">
      <alignment horizontal="left"/>
    </xf>
    <xf numFmtId="2" fontId="0" fillId="3" borderId="29" xfId="0" applyNumberFormat="1" applyFill="1" applyBorder="1" applyAlignment="1">
      <alignment horizontal="left"/>
    </xf>
    <xf numFmtId="2" fontId="0" fillId="4" borderId="27" xfId="0" applyNumberFormat="1" applyFill="1" applyBorder="1" applyAlignment="1">
      <alignment horizontal="left"/>
    </xf>
    <xf numFmtId="2" fontId="0" fillId="0" borderId="14" xfId="0" applyNumberFormat="1" applyBorder="1" applyAlignment="1">
      <alignment horizontal="left"/>
    </xf>
    <xf numFmtId="2" fontId="0" fillId="3" borderId="27" xfId="0" applyNumberFormat="1" applyFill="1" applyBorder="1" applyAlignment="1">
      <alignment horizontal="left"/>
    </xf>
    <xf numFmtId="0" fontId="0" fillId="0" borderId="1" xfId="0" applyBorder="1" applyAlignment="1">
      <alignment horizontal="right"/>
    </xf>
    <xf numFmtId="0" fontId="0" fillId="0" borderId="3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0" borderId="2" xfId="0" applyBorder="1" applyAlignment="1">
      <alignment horizontal="right"/>
    </xf>
    <xf numFmtId="0" fontId="0" fillId="0" borderId="8" xfId="0" applyBorder="1" applyAlignment="1">
      <alignment horizontal="right"/>
    </xf>
    <xf numFmtId="0" fontId="0" fillId="0" borderId="3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1" fillId="0" borderId="7" xfId="0" applyFont="1" applyBorder="1" applyAlignment="1">
      <alignment horizontal="center" vertical="center" textRotation="90"/>
    </xf>
    <xf numFmtId="0" fontId="0" fillId="0" borderId="38" xfId="0" applyBorder="1" applyAlignment="1">
      <alignment horizontal="center" vertical="center"/>
    </xf>
    <xf numFmtId="0" fontId="1" fillId="0" borderId="38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" fillId="5" borderId="0" xfId="0" applyFont="1" applyFill="1" applyAlignment="1">
      <alignment horizontal="center" vertical="center"/>
    </xf>
    <xf numFmtId="0" fontId="1" fillId="5" borderId="0" xfId="0" applyFont="1" applyFill="1" applyAlignment="1">
      <alignment vertical="center"/>
    </xf>
    <xf numFmtId="0" fontId="0" fillId="0" borderId="11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1" fillId="0" borderId="18" xfId="0" applyFont="1" applyBorder="1" applyAlignment="1">
      <alignment horizontal="center" vertical="center"/>
    </xf>
    <xf numFmtId="0" fontId="1" fillId="0" borderId="22" xfId="0" applyFont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1" fillId="0" borderId="18" xfId="0" applyFont="1" applyBorder="1" applyAlignment="1">
      <alignment vertical="center"/>
    </xf>
    <xf numFmtId="0" fontId="1" fillId="0" borderId="6" xfId="0" applyFont="1" applyBorder="1" applyAlignment="1">
      <alignment horizontal="center" vertical="center"/>
    </xf>
    <xf numFmtId="0" fontId="1" fillId="0" borderId="0" xfId="0" applyFont="1" applyAlignment="1">
      <alignment vertical="center" textRotation="90"/>
    </xf>
    <xf numFmtId="0" fontId="1" fillId="0" borderId="0" xfId="0" applyFont="1" applyAlignment="1">
      <alignment vertical="center"/>
    </xf>
    <xf numFmtId="0" fontId="1" fillId="0" borderId="0" xfId="0" applyFont="1"/>
    <xf numFmtId="0" fontId="1" fillId="0" borderId="11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1" fillId="0" borderId="20" xfId="0" applyFont="1" applyBorder="1" applyAlignment="1">
      <alignment vertical="center" textRotation="90"/>
    </xf>
    <xf numFmtId="0" fontId="1" fillId="0" borderId="7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textRotation="90"/>
    </xf>
    <xf numFmtId="0" fontId="2" fillId="0" borderId="0" xfId="0" applyFont="1" applyAlignment="1">
      <alignment horizontal="left" vertical="center"/>
    </xf>
    <xf numFmtId="0" fontId="1" fillId="6" borderId="6" xfId="0" applyFont="1" applyFill="1" applyBorder="1" applyAlignment="1">
      <alignment horizontal="center" vertical="center"/>
    </xf>
    <xf numFmtId="0" fontId="0" fillId="6" borderId="6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6" borderId="31" xfId="0" applyFill="1" applyBorder="1" applyAlignment="1">
      <alignment horizontal="center" vertical="center"/>
    </xf>
    <xf numFmtId="0" fontId="0" fillId="6" borderId="30" xfId="0" applyFill="1" applyBorder="1" applyAlignment="1">
      <alignment horizontal="center" vertical="center"/>
    </xf>
    <xf numFmtId="0" fontId="1" fillId="0" borderId="4" xfId="0" applyFont="1" applyBorder="1" applyAlignment="1">
      <alignment horizontal="left" vertical="top" wrapText="1"/>
    </xf>
    <xf numFmtId="0" fontId="1" fillId="0" borderId="10" xfId="0" applyFont="1" applyBorder="1" applyAlignment="1">
      <alignment horizontal="left" vertical="top" wrapText="1"/>
    </xf>
    <xf numFmtId="0" fontId="1" fillId="0" borderId="20" xfId="0" applyFont="1" applyBorder="1" applyAlignment="1">
      <alignment horizontal="left" vertical="top" wrapText="1"/>
    </xf>
    <xf numFmtId="0" fontId="1" fillId="0" borderId="7" xfId="0" applyFont="1" applyBorder="1" applyAlignment="1">
      <alignment horizontal="left" vertical="top" wrapText="1"/>
    </xf>
    <xf numFmtId="0" fontId="1" fillId="0" borderId="20" xfId="0" applyFont="1" applyBorder="1" applyAlignment="1">
      <alignment horizontal="left" vertical="top"/>
    </xf>
    <xf numFmtId="2" fontId="1" fillId="0" borderId="0" xfId="0" applyNumberFormat="1" applyFont="1"/>
    <xf numFmtId="0" fontId="0" fillId="0" borderId="13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7" borderId="0" xfId="0" applyFont="1" applyFill="1"/>
    <xf numFmtId="0" fontId="0" fillId="0" borderId="40" xfId="0" applyBorder="1" applyAlignment="1">
      <alignment horizontal="right"/>
    </xf>
    <xf numFmtId="0" fontId="0" fillId="0" borderId="40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41" xfId="0" applyBorder="1" applyAlignment="1">
      <alignment horizontal="center" vertical="center"/>
    </xf>
    <xf numFmtId="0" fontId="0" fillId="0" borderId="41" xfId="0" quotePrefix="1" applyBorder="1" applyAlignment="1">
      <alignment horizontal="center" vertical="center"/>
    </xf>
    <xf numFmtId="164" fontId="0" fillId="0" borderId="0" xfId="0" applyNumberFormat="1"/>
    <xf numFmtId="164" fontId="1" fillId="0" borderId="5" xfId="0" applyNumberFormat="1" applyFont="1" applyBorder="1" applyAlignment="1">
      <alignment horizontal="center" vertical="center"/>
    </xf>
    <xf numFmtId="164" fontId="0" fillId="0" borderId="2" xfId="0" applyNumberFormat="1" applyBorder="1" applyAlignment="1">
      <alignment horizontal="right"/>
    </xf>
    <xf numFmtId="164" fontId="0" fillId="0" borderId="3" xfId="0" applyNumberFormat="1" applyBorder="1" applyAlignment="1">
      <alignment horizontal="right"/>
    </xf>
    <xf numFmtId="164" fontId="0" fillId="0" borderId="6" xfId="0" applyNumberFormat="1" applyBorder="1" applyAlignment="1">
      <alignment horizontal="right"/>
    </xf>
    <xf numFmtId="164" fontId="0" fillId="0" borderId="40" xfId="0" applyNumberFormat="1" applyBorder="1" applyAlignment="1">
      <alignment horizontal="right"/>
    </xf>
    <xf numFmtId="164" fontId="0" fillId="0" borderId="8" xfId="0" applyNumberFormat="1" applyBorder="1" applyAlignment="1">
      <alignment horizontal="right"/>
    </xf>
    <xf numFmtId="164" fontId="0" fillId="0" borderId="0" xfId="0" applyNumberForma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top"/>
    </xf>
    <xf numFmtId="164" fontId="0" fillId="0" borderId="0" xfId="0" applyNumberFormat="1" applyAlignment="1">
      <alignment horizontal="center"/>
    </xf>
    <xf numFmtId="164" fontId="0" fillId="0" borderId="22" xfId="0" applyNumberFormat="1" applyBorder="1" applyAlignment="1">
      <alignment horizontal="center"/>
    </xf>
    <xf numFmtId="164" fontId="0" fillId="0" borderId="24" xfId="0" applyNumberFormat="1" applyBorder="1" applyAlignment="1">
      <alignment horizontal="center"/>
    </xf>
    <xf numFmtId="164" fontId="0" fillId="0" borderId="25" xfId="0" applyNumberFormat="1" applyBorder="1" applyAlignment="1">
      <alignment horizontal="center"/>
    </xf>
    <xf numFmtId="0" fontId="0" fillId="0" borderId="0" xfId="0" applyAlignment="1">
      <alignment horizontal="right"/>
    </xf>
    <xf numFmtId="0" fontId="0" fillId="0" borderId="0" xfId="0" applyAlignment="1">
      <alignment horizontal="left" vertical="center"/>
    </xf>
    <xf numFmtId="0" fontId="1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24" xfId="0" applyBorder="1" applyAlignment="1">
      <alignment horizontal="left" vertical="top"/>
    </xf>
    <xf numFmtId="0" fontId="0" fillId="0" borderId="13" xfId="0" applyBorder="1" applyAlignment="1">
      <alignment horizontal="left" vertical="top"/>
    </xf>
    <xf numFmtId="0" fontId="0" fillId="0" borderId="11" xfId="0" applyBorder="1" applyAlignment="1">
      <alignment horizontal="left" vertical="top"/>
    </xf>
    <xf numFmtId="0" fontId="1" fillId="0" borderId="16" xfId="0" applyFont="1" applyBorder="1" applyAlignment="1">
      <alignment horizontal="left" vertical="top"/>
    </xf>
    <xf numFmtId="0" fontId="1" fillId="0" borderId="11" xfId="0" applyFont="1" applyBorder="1" applyAlignment="1">
      <alignment horizontal="left" vertical="top"/>
    </xf>
    <xf numFmtId="0" fontId="1" fillId="0" borderId="0" xfId="0" applyFont="1" applyAlignment="1">
      <alignment horizontal="center" vertical="center"/>
    </xf>
    <xf numFmtId="0" fontId="0" fillId="0" borderId="0" xfId="0"/>
    <xf numFmtId="0" fontId="1" fillId="0" borderId="19" xfId="0" applyFont="1" applyBorder="1" applyAlignment="1">
      <alignment horizontal="center" vertical="center" textRotation="90"/>
    </xf>
    <xf numFmtId="0" fontId="1" fillId="0" borderId="39" xfId="0" applyFont="1" applyBorder="1" applyAlignment="1">
      <alignment horizontal="center" vertical="center"/>
    </xf>
    <xf numFmtId="0" fontId="0" fillId="0" borderId="0" xfId="0" applyAlignment="1">
      <alignment horizontal="center" vertical="center" textRotation="90"/>
    </xf>
    <xf numFmtId="0" fontId="1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18" xfId="0" applyBorder="1" applyAlignment="1">
      <alignment horizontal="left" vertical="top"/>
    </xf>
    <xf numFmtId="0" fontId="0" fillId="0" borderId="16" xfId="0" applyBorder="1" applyAlignment="1">
      <alignment horizontal="left" vertical="top"/>
    </xf>
    <xf numFmtId="0" fontId="0" fillId="0" borderId="17" xfId="0" applyBorder="1" applyAlignment="1">
      <alignment horizontal="left" vertical="top"/>
    </xf>
    <xf numFmtId="0" fontId="0" fillId="0" borderId="19" xfId="0" applyBorder="1" applyAlignment="1">
      <alignment horizontal="left" vertical="top"/>
    </xf>
    <xf numFmtId="0" fontId="4" fillId="0" borderId="42" xfId="0" applyFont="1" applyBorder="1" applyAlignment="1">
      <alignment horizontal="center" vertical="top"/>
    </xf>
    <xf numFmtId="0" fontId="1" fillId="0" borderId="17" xfId="0" applyFont="1" applyBorder="1" applyAlignment="1">
      <alignment horizontal="left" vertical="top"/>
    </xf>
    <xf numFmtId="0" fontId="0" fillId="0" borderId="18" xfId="0" applyBorder="1"/>
    <xf numFmtId="0" fontId="0" fillId="0" borderId="19" xfId="0" applyBorder="1"/>
    <xf numFmtId="0" fontId="1" fillId="0" borderId="19" xfId="0" applyFont="1" applyBorder="1" applyAlignment="1">
      <alignment horizontal="left" vertical="top"/>
    </xf>
    <xf numFmtId="0" fontId="0" fillId="0" borderId="17" xfId="0" applyBorder="1" applyAlignment="1">
      <alignment horizontal="left" vertical="top"/>
    </xf>
    <xf numFmtId="0" fontId="0" fillId="0" borderId="16" xfId="0" applyBorder="1" applyAlignment="1">
      <alignment horizontal="left" vertical="top"/>
    </xf>
    <xf numFmtId="0" fontId="1" fillId="0" borderId="24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24" xfId="0" applyBorder="1"/>
    <xf numFmtId="0" fontId="1" fillId="0" borderId="13" xfId="0" applyFont="1" applyBorder="1" applyAlignment="1">
      <alignment horizontal="left" vertical="top"/>
    </xf>
    <xf numFmtId="0" fontId="0" fillId="0" borderId="18" xfId="0" applyBorder="1" applyAlignment="1">
      <alignment horizontal="left" vertical="top"/>
    </xf>
    <xf numFmtId="0" fontId="0" fillId="0" borderId="19" xfId="0" applyBorder="1" applyAlignment="1">
      <alignment horizontal="left" vertical="top"/>
    </xf>
    <xf numFmtId="0" fontId="1" fillId="0" borderId="0" xfId="0" applyFont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9" borderId="0" xfId="0" applyFont="1" applyFill="1" applyAlignment="1">
      <alignment horizontal="center" vertical="center" wrapText="1"/>
    </xf>
    <xf numFmtId="0" fontId="3" fillId="8" borderId="0" xfId="0" applyFont="1" applyFill="1" applyAlignment="1">
      <alignment horizontal="center" vertical="center" wrapText="1"/>
    </xf>
    <xf numFmtId="2" fontId="0" fillId="0" borderId="0" xfId="0" applyNumberForma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0" fillId="0" borderId="26" xfId="0" applyBorder="1"/>
    <xf numFmtId="0" fontId="0" fillId="0" borderId="29" xfId="0" applyBorder="1"/>
    <xf numFmtId="0" fontId="1" fillId="0" borderId="29" xfId="0" applyFont="1" applyBorder="1" applyAlignment="1">
      <alignment horizontal="center" vertical="center"/>
    </xf>
    <xf numFmtId="0" fontId="1" fillId="0" borderId="39" xfId="0" applyFont="1" applyBorder="1" applyAlignment="1">
      <alignment horizontal="center" vertical="center"/>
    </xf>
    <xf numFmtId="0" fontId="0" fillId="0" borderId="23" xfId="0" applyBorder="1"/>
    <xf numFmtId="0" fontId="1" fillId="0" borderId="19" xfId="0" applyFont="1" applyBorder="1" applyAlignment="1">
      <alignment horizontal="center" vertical="center" textRotation="90"/>
    </xf>
    <xf numFmtId="0" fontId="1" fillId="0" borderId="17" xfId="0" applyFont="1" applyBorder="1" applyAlignment="1">
      <alignment horizontal="center" vertical="center" textRotation="90"/>
    </xf>
    <xf numFmtId="0" fontId="1" fillId="0" borderId="23" xfId="0" applyFont="1" applyBorder="1" applyAlignment="1">
      <alignment horizontal="center" vertical="center"/>
    </xf>
    <xf numFmtId="0" fontId="0" fillId="0" borderId="11" xfId="0" applyBorder="1"/>
    <xf numFmtId="0" fontId="0" fillId="0" borderId="0" xfId="0" applyAlignment="1">
      <alignment horizontal="center" vertical="center" textRotation="90"/>
    </xf>
    <xf numFmtId="2" fontId="0" fillId="0" borderId="0" xfId="0" applyNumberFormat="1" applyAlignment="1">
      <alignment vertical="center"/>
    </xf>
    <xf numFmtId="0" fontId="1" fillId="7" borderId="0" xfId="0" applyFont="1" applyFill="1" applyBorder="1" applyAlignment="1">
      <alignment horizontal="center" vertical="center"/>
    </xf>
    <xf numFmtId="0" fontId="0" fillId="7" borderId="0" xfId="0" applyFill="1"/>
    <xf numFmtId="0" fontId="1" fillId="4" borderId="18" xfId="0" applyFont="1" applyFill="1" applyBorder="1" applyAlignment="1">
      <alignment horizontal="center" vertical="center" wrapText="1"/>
    </xf>
    <xf numFmtId="0" fontId="1" fillId="4" borderId="0" xfId="0" applyFont="1" applyFill="1" applyBorder="1" applyAlignment="1">
      <alignment horizontal="center" vertical="center" wrapText="1"/>
    </xf>
    <xf numFmtId="0" fontId="0" fillId="0" borderId="0" xfId="0" applyNumberFormat="1" applyAlignment="1">
      <alignment horizontal="left" vertical="center"/>
    </xf>
    <xf numFmtId="49" fontId="0" fillId="0" borderId="0" xfId="0" applyNumberFormat="1" applyAlignment="1">
      <alignment horizontal="center" vertical="top"/>
    </xf>
    <xf numFmtId="0" fontId="5" fillId="5" borderId="0" xfId="0" applyFont="1" applyFill="1" applyAlignment="1">
      <alignment horizontal="center" vertical="top"/>
    </xf>
  </cellXfs>
  <cellStyles count="1">
    <cellStyle name="Normal" xfId="0" builtinId="0"/>
  </cellStyles>
  <dxfs count="22">
    <dxf>
      <font>
        <color theme="2" tint="-9.9948118533890809E-2"/>
      </font>
      <fill>
        <patternFill>
          <bgColor theme="2"/>
        </patternFill>
      </fill>
    </dxf>
    <dxf>
      <font>
        <color theme="5"/>
      </font>
      <fill>
        <patternFill>
          <bgColor theme="5" tint="0.39994506668294322"/>
        </patternFill>
      </fill>
    </dxf>
    <dxf>
      <fill>
        <patternFill>
          <bgColor theme="2"/>
        </patternFill>
      </fill>
    </dxf>
    <dxf>
      <font>
        <color theme="5"/>
      </font>
      <fill>
        <patternFill>
          <bgColor theme="5" tint="0.39994506668294322"/>
        </patternFill>
      </fill>
    </dxf>
    <dxf>
      <font>
        <color theme="5"/>
      </font>
      <fill>
        <patternFill>
          <bgColor theme="5" tint="0.39994506668294322"/>
        </patternFill>
      </fill>
    </dxf>
    <dxf>
      <fill>
        <patternFill>
          <bgColor theme="2"/>
        </patternFill>
      </fill>
    </dxf>
    <dxf>
      <font>
        <color theme="5"/>
      </font>
      <fill>
        <patternFill>
          <bgColor theme="5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7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5" tint="0.59996337778862885"/>
        </patternFill>
      </fill>
    </dxf>
    <dxf>
      <font>
        <color theme="0"/>
      </font>
      <fill>
        <patternFill>
          <bgColor rgb="FF0070C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mX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graphs'!$H$2:$H$8</c:f>
              <c:numCache>
                <c:formatCode>0.000</c:formatCode>
                <c:ptCount val="7"/>
                <c:pt idx="0">
                  <c:v>2.5619999999999998</c:v>
                </c:pt>
                <c:pt idx="1">
                  <c:v>0</c:v>
                </c:pt>
                <c:pt idx="2">
                  <c:v>-1</c:v>
                </c:pt>
                <c:pt idx="3">
                  <c:v>-1</c:v>
                </c:pt>
                <c:pt idx="4">
                  <c:v>-1</c:v>
                </c:pt>
                <c:pt idx="5">
                  <c:v>0</c:v>
                </c:pt>
                <c:pt idx="6">
                  <c:v>-1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82-4CC3-9464-C3B6B019A154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-mX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graphs'!$I$2:$I$8</c:f>
              <c:numCache>
                <c:formatCode>0.000</c:formatCode>
                <c:ptCount val="7"/>
                <c:pt idx="0">
                  <c:v>2.5619999999999998</c:v>
                </c:pt>
                <c:pt idx="1">
                  <c:v>-1</c:v>
                </c:pt>
                <c:pt idx="2">
                  <c:v>0</c:v>
                </c:pt>
                <c:pt idx="3">
                  <c:v>-1</c:v>
                </c:pt>
                <c:pt idx="4">
                  <c:v>0</c:v>
                </c:pt>
                <c:pt idx="5">
                  <c:v>-1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82-4CC3-9464-C3B6B019A154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mY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graphs'!$J$2:$J$8</c:f>
              <c:numCache>
                <c:formatCode>0.000</c:formatCode>
                <c:ptCount val="7"/>
                <c:pt idx="0">
                  <c:v>2.621</c:v>
                </c:pt>
                <c:pt idx="1">
                  <c:v>0</c:v>
                </c:pt>
                <c:pt idx="2">
                  <c:v>-1</c:v>
                </c:pt>
                <c:pt idx="3">
                  <c:v>0</c:v>
                </c:pt>
                <c:pt idx="4">
                  <c:v>0</c:v>
                </c:pt>
                <c:pt idx="5">
                  <c:v>-1</c:v>
                </c:pt>
                <c:pt idx="6">
                  <c:v>-1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82-4CC3-9464-C3B6B019A154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-mY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graphs'!$K$2:$K$8</c:f>
              <c:numCache>
                <c:formatCode>0.000</c:formatCode>
                <c:ptCount val="7"/>
                <c:pt idx="0">
                  <c:v>1.363</c:v>
                </c:pt>
                <c:pt idx="1">
                  <c:v>-1</c:v>
                </c:pt>
                <c:pt idx="2">
                  <c:v>0</c:v>
                </c:pt>
                <c:pt idx="3">
                  <c:v>-1</c:v>
                </c:pt>
                <c:pt idx="4">
                  <c:v>-1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82-4CC3-9464-C3B6B019A154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graphs'!$L$2:$L$8</c:f>
              <c:numCache>
                <c:formatCode>0.000</c:formatCode>
                <c:ptCount val="7"/>
                <c:pt idx="0">
                  <c:v>0.158</c:v>
                </c:pt>
                <c:pt idx="1">
                  <c:v>0.191</c:v>
                </c:pt>
                <c:pt idx="2">
                  <c:v>0.11899999999999999</c:v>
                </c:pt>
                <c:pt idx="3">
                  <c:v>0</c:v>
                </c:pt>
                <c:pt idx="4">
                  <c:v>0.107</c:v>
                </c:pt>
                <c:pt idx="5">
                  <c:v>0.12</c:v>
                </c:pt>
                <c:pt idx="6">
                  <c:v>0.91200000000000003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82-4CC3-9464-C3B6B019A154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graphs'!$M$2:$M$8</c:f>
              <c:numCache>
                <c:formatCode>0.000</c:formatCode>
                <c:ptCount val="7"/>
                <c:pt idx="0">
                  <c:v>0.11799999999999999</c:v>
                </c:pt>
                <c:pt idx="1">
                  <c:v>0.53300000000000003</c:v>
                </c:pt>
                <c:pt idx="2">
                  <c:v>0.11899999999999999</c:v>
                </c:pt>
                <c:pt idx="3">
                  <c:v>0</c:v>
                </c:pt>
                <c:pt idx="4">
                  <c:v>0.33400000000000002</c:v>
                </c:pt>
                <c:pt idx="5">
                  <c:v>9.6000000000000002E-2</c:v>
                </c:pt>
                <c:pt idx="6">
                  <c:v>0.16800000000000001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82-4CC3-9464-C3B6B019A154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graphs'!$N$2:$N$8</c:f>
              <c:numCache>
                <c:formatCode>0.000</c:formatCode>
                <c:ptCount val="7"/>
                <c:pt idx="0">
                  <c:v>4.7E-2</c:v>
                </c:pt>
                <c:pt idx="1">
                  <c:v>0.47299999999999998</c:v>
                </c:pt>
                <c:pt idx="2">
                  <c:v>3.6999999999999998E-2</c:v>
                </c:pt>
                <c:pt idx="3">
                  <c:v>0</c:v>
                </c:pt>
                <c:pt idx="4">
                  <c:v>8.1000000000000003E-2</c:v>
                </c:pt>
                <c:pt idx="5">
                  <c:v>6.3E-2</c:v>
                </c:pt>
                <c:pt idx="6">
                  <c:v>7.1999999999999995E-2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C82-4CC3-9464-C3B6B019A154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graphs'!$O$2:$O$8</c:f>
              <c:numCache>
                <c:formatCode>0.000</c:formatCode>
                <c:ptCount val="7"/>
                <c:pt idx="0">
                  <c:v>4.7E-2</c:v>
                </c:pt>
                <c:pt idx="1">
                  <c:v>0.22900000000000001</c:v>
                </c:pt>
                <c:pt idx="2">
                  <c:v>3.6999999999999998E-2</c:v>
                </c:pt>
                <c:pt idx="3">
                  <c:v>0</c:v>
                </c:pt>
                <c:pt idx="4">
                  <c:v>0.105</c:v>
                </c:pt>
                <c:pt idx="5">
                  <c:v>2.1000000000000001E-2</c:v>
                </c:pt>
                <c:pt idx="6">
                  <c:v>5.1999999999999998E-2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C82-4CC3-9464-C3B6B019A1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mX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graphs'!$H$15:$H$18</c:f>
              <c:numCache>
                <c:formatCode>0.000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7B-4066-8C14-C6D91DA9FAB7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-mX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graphs'!$I$15:$I$18</c:f>
              <c:numCache>
                <c:formatCode>0.000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47B-4066-8C14-C6D91DA9FAB7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mY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graphs'!$J$15:$J$18</c:f>
              <c:numCache>
                <c:formatCode>0.000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47B-4066-8C14-C6D91DA9FAB7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-mY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graphs'!$K$15:$K$18</c:f>
              <c:numCache>
                <c:formatCode>0.000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47B-4066-8C14-C6D91DA9FAB7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graphs'!$L$15:$L$18</c:f>
              <c:numCache>
                <c:formatCode>0.000</c:formatCode>
                <c:ptCount val="4"/>
                <c:pt idx="0">
                  <c:v>5.6000000000000001E-2</c:v>
                </c:pt>
                <c:pt idx="1">
                  <c:v>0.156</c:v>
                </c:pt>
                <c:pt idx="2">
                  <c:v>0.1</c:v>
                </c:pt>
                <c:pt idx="3">
                  <c:v>4.4999999999999998E-2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47B-4066-8C14-C6D91DA9FAB7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graphs'!$M$15:$M$18</c:f>
              <c:numCache>
                <c:formatCode>0.000</c:formatCode>
                <c:ptCount val="4"/>
                <c:pt idx="0">
                  <c:v>0.27400000000000002</c:v>
                </c:pt>
                <c:pt idx="1">
                  <c:v>0.26100000000000001</c:v>
                </c:pt>
                <c:pt idx="2">
                  <c:v>0.216</c:v>
                </c:pt>
                <c:pt idx="3">
                  <c:v>0.65100000000000002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47B-4066-8C14-C6D91DA9FAB7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graphs'!$N$15:$N$18</c:f>
              <c:numCache>
                <c:formatCode>0.000</c:formatCode>
                <c:ptCount val="4"/>
                <c:pt idx="0">
                  <c:v>5.6000000000000001E-2</c:v>
                </c:pt>
                <c:pt idx="1">
                  <c:v>0.153</c:v>
                </c:pt>
                <c:pt idx="2">
                  <c:v>8.2000000000000003E-2</c:v>
                </c:pt>
                <c:pt idx="3">
                  <c:v>1.4999999999999999E-2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47B-4066-8C14-C6D91DA9FAB7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graphs'!$O$15:$O$18</c:f>
              <c:numCache>
                <c:formatCode>0.000</c:formatCode>
                <c:ptCount val="4"/>
                <c:pt idx="0">
                  <c:v>4.1000000000000002E-2</c:v>
                </c:pt>
                <c:pt idx="1">
                  <c:v>0.14299999999999999</c:v>
                </c:pt>
                <c:pt idx="2">
                  <c:v>4.1000000000000002E-2</c:v>
                </c:pt>
                <c:pt idx="3">
                  <c:v>2.1000000000000001E-2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47B-4066-8C14-C6D91DA9FA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Axis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graphs'!$B$15:$B$18</c:f>
              <c:numCache>
                <c:formatCode>0.000</c:formatCode>
                <c:ptCount val="4"/>
                <c:pt idx="0">
                  <c:v>2.8000000000000001E-2</c:v>
                </c:pt>
                <c:pt idx="1">
                  <c:v>7.8E-2</c:v>
                </c:pt>
                <c:pt idx="2">
                  <c:v>0.05</c:v>
                </c:pt>
                <c:pt idx="3">
                  <c:v>2.1999999999999999E-2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B8E-483A-A4CD-2F8A02E82876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graphs'!$C$15:$C$18</c:f>
              <c:numCache>
                <c:formatCode>0.000</c:formatCode>
                <c:ptCount val="4"/>
                <c:pt idx="0">
                  <c:v>0.13700000000000001</c:v>
                </c:pt>
                <c:pt idx="1">
                  <c:v>0.13</c:v>
                </c:pt>
                <c:pt idx="2">
                  <c:v>0.108</c:v>
                </c:pt>
                <c:pt idx="3">
                  <c:v>0.32600000000000001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B8E-483A-A4CD-2F8A02E82876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graphs'!$D$15:$D$18</c:f>
              <c:numCache>
                <c:formatCode>0.000</c:formatCode>
                <c:ptCount val="4"/>
                <c:pt idx="0">
                  <c:v>2.8000000000000001E-2</c:v>
                </c:pt>
                <c:pt idx="1">
                  <c:v>7.6999999999999999E-2</c:v>
                </c:pt>
                <c:pt idx="2">
                  <c:v>4.1000000000000002E-2</c:v>
                </c:pt>
                <c:pt idx="3">
                  <c:v>8.0000000000000002E-3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B8E-483A-A4CD-2F8A02E82876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graphs'!$E$15:$E$18</c:f>
              <c:numCache>
                <c:formatCode>0.000</c:formatCode>
                <c:ptCount val="4"/>
                <c:pt idx="0">
                  <c:v>2.1000000000000001E-2</c:v>
                </c:pt>
                <c:pt idx="1">
                  <c:v>7.0999999999999994E-2</c:v>
                </c:pt>
                <c:pt idx="2">
                  <c:v>2.1000000000000001E-2</c:v>
                </c:pt>
                <c:pt idx="3">
                  <c:v>0.01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B8E-483A-A4CD-2F8A02E82876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graphs'!$F$15:$F$18</c:f>
              <c:numCache>
                <c:formatCode>0.000</c:formatCode>
                <c:ptCount val="4"/>
                <c:pt idx="0">
                  <c:v>7.2999999999999995E-2</c:v>
                </c:pt>
                <c:pt idx="1">
                  <c:v>0.115</c:v>
                </c:pt>
                <c:pt idx="2">
                  <c:v>7.4999999999999997E-2</c:v>
                </c:pt>
                <c:pt idx="3">
                  <c:v>3.5000000000000003E-2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B8E-483A-A4CD-2F8A02E82876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graphs'!$G$15:$G$18</c:f>
              <c:numCache>
                <c:formatCode>0.000</c:formatCode>
                <c:ptCount val="4"/>
                <c:pt idx="0">
                  <c:v>7.4999999999999997E-2</c:v>
                </c:pt>
                <c:pt idx="1">
                  <c:v>0.154</c:v>
                </c:pt>
                <c:pt idx="2">
                  <c:v>8.7999999999999995E-2</c:v>
                </c:pt>
                <c:pt idx="3">
                  <c:v>4.2000000000000003E-2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B8E-483A-A4CD-2F8A02E828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Axis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C16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graphs'!$B$15:$G$15</c:f>
              <c:numCache>
                <c:formatCode>0.000</c:formatCode>
                <c:ptCount val="6"/>
                <c:pt idx="0">
                  <c:v>2.8000000000000001E-2</c:v>
                </c:pt>
                <c:pt idx="1">
                  <c:v>0.13700000000000001</c:v>
                </c:pt>
                <c:pt idx="2">
                  <c:v>2.8000000000000001E-2</c:v>
                </c:pt>
                <c:pt idx="3">
                  <c:v>2.1000000000000001E-2</c:v>
                </c:pt>
                <c:pt idx="4">
                  <c:v>7.2999999999999995E-2</c:v>
                </c:pt>
                <c:pt idx="5">
                  <c:v>7.4999999999999997E-2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3E-4C19-B9B3-BF95EEE2713F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F17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graphs'!$B$16:$G$16</c:f>
              <c:numCache>
                <c:formatCode>0.000</c:formatCode>
                <c:ptCount val="6"/>
                <c:pt idx="0">
                  <c:v>7.8E-2</c:v>
                </c:pt>
                <c:pt idx="1">
                  <c:v>0.13</c:v>
                </c:pt>
                <c:pt idx="2">
                  <c:v>7.6999999999999999E-2</c:v>
                </c:pt>
                <c:pt idx="3">
                  <c:v>7.0999999999999994E-2</c:v>
                </c:pt>
                <c:pt idx="4">
                  <c:v>0.115</c:v>
                </c:pt>
                <c:pt idx="5">
                  <c:v>0.154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C3E-4C19-B9B3-BF95EEE2713F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graphs'!$B$17:$G$17</c:f>
              <c:numCache>
                <c:formatCode>0.000</c:formatCode>
                <c:ptCount val="6"/>
                <c:pt idx="0">
                  <c:v>0.05</c:v>
                </c:pt>
                <c:pt idx="1">
                  <c:v>0.108</c:v>
                </c:pt>
                <c:pt idx="2">
                  <c:v>4.1000000000000002E-2</c:v>
                </c:pt>
                <c:pt idx="3">
                  <c:v>2.1000000000000001E-2</c:v>
                </c:pt>
                <c:pt idx="4">
                  <c:v>7.4999999999999997E-2</c:v>
                </c:pt>
                <c:pt idx="5">
                  <c:v>8.7999999999999995E-2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C3E-4C19-B9B3-BF95EEE2713F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T16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graphs'!$B$18:$G$18</c:f>
              <c:numCache>
                <c:formatCode>0.000</c:formatCode>
                <c:ptCount val="6"/>
                <c:pt idx="0">
                  <c:v>2.1999999999999999E-2</c:v>
                </c:pt>
                <c:pt idx="1">
                  <c:v>0.32600000000000001</c:v>
                </c:pt>
                <c:pt idx="2">
                  <c:v>8.0000000000000002E-3</c:v>
                </c:pt>
                <c:pt idx="3">
                  <c:v>0.01</c:v>
                </c:pt>
                <c:pt idx="4">
                  <c:v>3.5000000000000003E-2</c:v>
                </c:pt>
                <c:pt idx="5">
                  <c:v>4.2000000000000003E-2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C3E-4C19-B9B3-BF95EEE271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C16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graphs'!$H$15:$O$15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5.6000000000000001E-2</c:v>
                </c:pt>
                <c:pt idx="5">
                  <c:v>0.27400000000000002</c:v>
                </c:pt>
                <c:pt idx="6">
                  <c:v>5.6000000000000001E-2</c:v>
                </c:pt>
                <c:pt idx="7">
                  <c:v>4.1000000000000002E-2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B5-4FBD-876C-9A9765B5BE39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F17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graphs'!$H$16:$O$16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0.156</c:v>
                </c:pt>
                <c:pt idx="5">
                  <c:v>0.26100000000000001</c:v>
                </c:pt>
                <c:pt idx="6">
                  <c:v>0.153</c:v>
                </c:pt>
                <c:pt idx="7">
                  <c:v>0.14299999999999999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CB5-4FBD-876C-9A9765B5BE39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graphs'!$H$17:$O$17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0.1</c:v>
                </c:pt>
                <c:pt idx="5">
                  <c:v>0.216</c:v>
                </c:pt>
                <c:pt idx="6">
                  <c:v>8.2000000000000003E-2</c:v>
                </c:pt>
                <c:pt idx="7">
                  <c:v>4.1000000000000002E-2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CB5-4FBD-876C-9A9765B5BE39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T16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graphs'!$H$18:$O$18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4.4999999999999998E-2</c:v>
                </c:pt>
                <c:pt idx="5">
                  <c:v>0.65100000000000002</c:v>
                </c:pt>
                <c:pt idx="6">
                  <c:v>1.4999999999999999E-2</c:v>
                </c:pt>
                <c:pt idx="7">
                  <c:v>2.1000000000000001E-2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CB5-4FBD-876C-9A9765B5BE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Axis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graphs'!$B$2:$B$8</c:f>
              <c:numCache>
                <c:formatCode>0.000</c:formatCode>
                <c:ptCount val="7"/>
                <c:pt idx="0">
                  <c:v>7.9000000000000001E-2</c:v>
                </c:pt>
                <c:pt idx="1">
                  <c:v>9.5000000000000001E-2</c:v>
                </c:pt>
                <c:pt idx="2">
                  <c:v>5.8999999999999997E-2</c:v>
                </c:pt>
                <c:pt idx="3">
                  <c:v>0</c:v>
                </c:pt>
                <c:pt idx="4">
                  <c:v>5.2999999999999999E-2</c:v>
                </c:pt>
                <c:pt idx="5">
                  <c:v>0.06</c:v>
                </c:pt>
                <c:pt idx="6">
                  <c:v>0.45600000000000002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7B6-4431-8234-41EDEC7FCD5C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graphs'!$C$2:$C$8</c:f>
              <c:numCache>
                <c:formatCode>0.000</c:formatCode>
                <c:ptCount val="7"/>
                <c:pt idx="0">
                  <c:v>5.8999999999999997E-2</c:v>
                </c:pt>
                <c:pt idx="1">
                  <c:v>0.26600000000000001</c:v>
                </c:pt>
                <c:pt idx="2">
                  <c:v>5.8999999999999997E-2</c:v>
                </c:pt>
                <c:pt idx="3">
                  <c:v>0</c:v>
                </c:pt>
                <c:pt idx="4">
                  <c:v>0.16700000000000001</c:v>
                </c:pt>
                <c:pt idx="5">
                  <c:v>4.8000000000000001E-2</c:v>
                </c:pt>
                <c:pt idx="6">
                  <c:v>8.4000000000000005E-2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7B6-4431-8234-41EDEC7FCD5C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graphs'!$D$2:$D$8</c:f>
              <c:numCache>
                <c:formatCode>0.000</c:formatCode>
                <c:ptCount val="7"/>
                <c:pt idx="0">
                  <c:v>2.4E-2</c:v>
                </c:pt>
                <c:pt idx="1">
                  <c:v>0.23699999999999999</c:v>
                </c:pt>
                <c:pt idx="2">
                  <c:v>1.9E-2</c:v>
                </c:pt>
                <c:pt idx="3">
                  <c:v>0</c:v>
                </c:pt>
                <c:pt idx="4">
                  <c:v>4.1000000000000002E-2</c:v>
                </c:pt>
                <c:pt idx="5">
                  <c:v>3.1E-2</c:v>
                </c:pt>
                <c:pt idx="6">
                  <c:v>3.5999999999999997E-2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7B6-4431-8234-41EDEC7FCD5C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graphs'!$E$2:$E$8</c:f>
              <c:numCache>
                <c:formatCode>0.000</c:formatCode>
                <c:ptCount val="7"/>
                <c:pt idx="0">
                  <c:v>2.4E-2</c:v>
                </c:pt>
                <c:pt idx="1">
                  <c:v>0.114</c:v>
                </c:pt>
                <c:pt idx="2">
                  <c:v>1.9E-2</c:v>
                </c:pt>
                <c:pt idx="3">
                  <c:v>0</c:v>
                </c:pt>
                <c:pt idx="4">
                  <c:v>5.1999999999999998E-2</c:v>
                </c:pt>
                <c:pt idx="5">
                  <c:v>0.01</c:v>
                </c:pt>
                <c:pt idx="6">
                  <c:v>2.5999999999999999E-2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7B6-4431-8234-41EDEC7FCD5C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graphs'!$F$2:$F$8</c:f>
              <c:numCache>
                <c:formatCode>0.000</c:formatCode>
                <c:ptCount val="7"/>
                <c:pt idx="0">
                  <c:v>3.5000000000000003E-2</c:v>
                </c:pt>
                <c:pt idx="1">
                  <c:v>8.4000000000000005E-2</c:v>
                </c:pt>
                <c:pt idx="2">
                  <c:v>3.5000000000000003E-2</c:v>
                </c:pt>
                <c:pt idx="3">
                  <c:v>6.9000000000000006E-2</c:v>
                </c:pt>
                <c:pt idx="4">
                  <c:v>0.38400000000000001</c:v>
                </c:pt>
                <c:pt idx="5">
                  <c:v>1.9E-2</c:v>
                </c:pt>
                <c:pt idx="6">
                  <c:v>0.03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7B6-4431-8234-41EDEC7FCD5C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graphs'!$G$2:$G$8</c:f>
              <c:numCache>
                <c:formatCode>0.000</c:formatCode>
                <c:ptCount val="7"/>
                <c:pt idx="0">
                  <c:v>0.03</c:v>
                </c:pt>
                <c:pt idx="1">
                  <c:v>8.5000000000000006E-2</c:v>
                </c:pt>
                <c:pt idx="2">
                  <c:v>0.05</c:v>
                </c:pt>
                <c:pt idx="3">
                  <c:v>0</c:v>
                </c:pt>
                <c:pt idx="4">
                  <c:v>4.5999999999999999E-2</c:v>
                </c:pt>
                <c:pt idx="5">
                  <c:v>0.45500000000000002</c:v>
                </c:pt>
                <c:pt idx="6">
                  <c:v>3.1E-2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7B6-4431-8234-41EDEC7FCD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Axis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graphs'!$B$2:$G$2</c:f>
              <c:numCache>
                <c:formatCode>0.000</c:formatCode>
                <c:ptCount val="6"/>
                <c:pt idx="0">
                  <c:v>7.9000000000000001E-2</c:v>
                </c:pt>
                <c:pt idx="1">
                  <c:v>5.8999999999999997E-2</c:v>
                </c:pt>
                <c:pt idx="2">
                  <c:v>2.4E-2</c:v>
                </c:pt>
                <c:pt idx="3">
                  <c:v>2.4E-2</c:v>
                </c:pt>
                <c:pt idx="4">
                  <c:v>3.5000000000000003E-2</c:v>
                </c:pt>
                <c:pt idx="5">
                  <c:v>0.03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17-4854-B79D-343586465469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C12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graphs'!$B$3:$G$3</c:f>
              <c:numCache>
                <c:formatCode>0.000</c:formatCode>
                <c:ptCount val="6"/>
                <c:pt idx="0">
                  <c:v>9.5000000000000001E-2</c:v>
                </c:pt>
                <c:pt idx="1">
                  <c:v>0.26600000000000001</c:v>
                </c:pt>
                <c:pt idx="2">
                  <c:v>0.23699999999999999</c:v>
                </c:pt>
                <c:pt idx="3">
                  <c:v>0.114</c:v>
                </c:pt>
                <c:pt idx="4">
                  <c:v>8.4000000000000005E-2</c:v>
                </c:pt>
                <c:pt idx="5">
                  <c:v>8.5000000000000006E-2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617-4854-B79D-343586465469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T+1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graphs'!$B$4:$G$4</c:f>
              <c:numCache>
                <c:formatCode>0.000</c:formatCode>
                <c:ptCount val="6"/>
                <c:pt idx="0">
                  <c:v>5.8999999999999997E-2</c:v>
                </c:pt>
                <c:pt idx="1">
                  <c:v>5.8999999999999997E-2</c:v>
                </c:pt>
                <c:pt idx="2">
                  <c:v>1.9E-2</c:v>
                </c:pt>
                <c:pt idx="3">
                  <c:v>1.9E-2</c:v>
                </c:pt>
                <c:pt idx="4">
                  <c:v>3.5000000000000003E-2</c:v>
                </c:pt>
                <c:pt idx="5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617-4854-B79D-343586465469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T+2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graphs'!$B$5:$G$5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6.9000000000000006E-2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617-4854-B79D-343586465469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T+3.5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graphs'!$B$6:$G$6</c:f>
              <c:numCache>
                <c:formatCode>0.000</c:formatCode>
                <c:ptCount val="6"/>
                <c:pt idx="0">
                  <c:v>5.2999999999999999E-2</c:v>
                </c:pt>
                <c:pt idx="1">
                  <c:v>0.16700000000000001</c:v>
                </c:pt>
                <c:pt idx="2">
                  <c:v>4.1000000000000002E-2</c:v>
                </c:pt>
                <c:pt idx="3">
                  <c:v>5.1999999999999998E-2</c:v>
                </c:pt>
                <c:pt idx="4">
                  <c:v>0.38400000000000001</c:v>
                </c:pt>
                <c:pt idx="5">
                  <c:v>4.5999999999999999E-2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617-4854-B79D-343586465469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T+4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graphs'!$B$7:$G$7</c:f>
              <c:numCache>
                <c:formatCode>0.000</c:formatCode>
                <c:ptCount val="6"/>
                <c:pt idx="0">
                  <c:v>0.06</c:v>
                </c:pt>
                <c:pt idx="1">
                  <c:v>4.8000000000000001E-2</c:v>
                </c:pt>
                <c:pt idx="2">
                  <c:v>3.1E-2</c:v>
                </c:pt>
                <c:pt idx="3">
                  <c:v>0.01</c:v>
                </c:pt>
                <c:pt idx="4">
                  <c:v>1.9E-2</c:v>
                </c:pt>
                <c:pt idx="5">
                  <c:v>0.45500000000000002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617-4854-B79D-343586465469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graphs'!$B$8:$G$8</c:f>
              <c:numCache>
                <c:formatCode>0.000</c:formatCode>
                <c:ptCount val="6"/>
                <c:pt idx="0">
                  <c:v>0.45600000000000002</c:v>
                </c:pt>
                <c:pt idx="1">
                  <c:v>8.4000000000000005E-2</c:v>
                </c:pt>
                <c:pt idx="2">
                  <c:v>3.5999999999999997E-2</c:v>
                </c:pt>
                <c:pt idx="3">
                  <c:v>2.5999999999999999E-2</c:v>
                </c:pt>
                <c:pt idx="4">
                  <c:v>0.03</c:v>
                </c:pt>
                <c:pt idx="5">
                  <c:v>3.1E-2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B617-4854-B79D-3435864654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graphs'!$H$2:$O$2</c:f>
              <c:numCache>
                <c:formatCode>0.000</c:formatCode>
                <c:ptCount val="8"/>
                <c:pt idx="0">
                  <c:v>2.5619999999999998</c:v>
                </c:pt>
                <c:pt idx="1">
                  <c:v>2.5619999999999998</c:v>
                </c:pt>
                <c:pt idx="2">
                  <c:v>2.621</c:v>
                </c:pt>
                <c:pt idx="3">
                  <c:v>1.363</c:v>
                </c:pt>
                <c:pt idx="4">
                  <c:v>0.158</c:v>
                </c:pt>
                <c:pt idx="5">
                  <c:v>0.11799999999999999</c:v>
                </c:pt>
                <c:pt idx="6">
                  <c:v>4.7E-2</c:v>
                </c:pt>
                <c:pt idx="7">
                  <c:v>4.7E-2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F9-4485-8D99-C8EFC12734F2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C12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graphs'!$H$3:$O$3</c:f>
              <c:numCache>
                <c:formatCode>0.000</c:formatCode>
                <c:ptCount val="8"/>
                <c:pt idx="0">
                  <c:v>0</c:v>
                </c:pt>
                <c:pt idx="1">
                  <c:v>-1</c:v>
                </c:pt>
                <c:pt idx="2">
                  <c:v>0</c:v>
                </c:pt>
                <c:pt idx="3">
                  <c:v>-1</c:v>
                </c:pt>
                <c:pt idx="4">
                  <c:v>0.191</c:v>
                </c:pt>
                <c:pt idx="5">
                  <c:v>0.53300000000000003</c:v>
                </c:pt>
                <c:pt idx="6">
                  <c:v>0.47299999999999998</c:v>
                </c:pt>
                <c:pt idx="7">
                  <c:v>0.22900000000000001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AF9-4485-8D99-C8EFC12734F2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T+1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graphs'!$H$4:$O$4</c:f>
              <c:numCache>
                <c:formatCode>0.000</c:formatCode>
                <c:ptCount val="8"/>
                <c:pt idx="0">
                  <c:v>-1</c:v>
                </c:pt>
                <c:pt idx="1">
                  <c:v>0</c:v>
                </c:pt>
                <c:pt idx="2">
                  <c:v>-1</c:v>
                </c:pt>
                <c:pt idx="3">
                  <c:v>0</c:v>
                </c:pt>
                <c:pt idx="4">
                  <c:v>0.11899999999999999</c:v>
                </c:pt>
                <c:pt idx="5">
                  <c:v>0.11899999999999999</c:v>
                </c:pt>
                <c:pt idx="6">
                  <c:v>3.6999999999999998E-2</c:v>
                </c:pt>
                <c:pt idx="7">
                  <c:v>3.6999999999999998E-2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AF9-4485-8D99-C8EFC12734F2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T+2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graphs'!$H$5:$O$5</c:f>
              <c:numCache>
                <c:formatCode>0.000</c:formatCode>
                <c:ptCount val="8"/>
                <c:pt idx="0">
                  <c:v>-1</c:v>
                </c:pt>
                <c:pt idx="1">
                  <c:v>-1</c:v>
                </c:pt>
                <c:pt idx="2">
                  <c:v>0</c:v>
                </c:pt>
                <c:pt idx="3">
                  <c:v>-1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AF9-4485-8D99-C8EFC12734F2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T+3.5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graphs'!$H$6:$O$6</c:f>
              <c:numCache>
                <c:formatCode>0.000</c:formatCode>
                <c:ptCount val="8"/>
                <c:pt idx="0">
                  <c:v>-1</c:v>
                </c:pt>
                <c:pt idx="1">
                  <c:v>0</c:v>
                </c:pt>
                <c:pt idx="2">
                  <c:v>0</c:v>
                </c:pt>
                <c:pt idx="3">
                  <c:v>-1</c:v>
                </c:pt>
                <c:pt idx="4">
                  <c:v>0.107</c:v>
                </c:pt>
                <c:pt idx="5">
                  <c:v>0.33400000000000002</c:v>
                </c:pt>
                <c:pt idx="6">
                  <c:v>8.1000000000000003E-2</c:v>
                </c:pt>
                <c:pt idx="7">
                  <c:v>0.105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AF9-4485-8D99-C8EFC12734F2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T+4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graphs'!$H$7:$O$7</c:f>
              <c:numCache>
                <c:formatCode>0.000</c:formatCode>
                <c:ptCount val="8"/>
                <c:pt idx="0">
                  <c:v>0</c:v>
                </c:pt>
                <c:pt idx="1">
                  <c:v>-1</c:v>
                </c:pt>
                <c:pt idx="2">
                  <c:v>-1</c:v>
                </c:pt>
                <c:pt idx="3">
                  <c:v>0</c:v>
                </c:pt>
                <c:pt idx="4">
                  <c:v>0.12</c:v>
                </c:pt>
                <c:pt idx="5">
                  <c:v>9.6000000000000002E-2</c:v>
                </c:pt>
                <c:pt idx="6">
                  <c:v>6.3E-2</c:v>
                </c:pt>
                <c:pt idx="7">
                  <c:v>2.1000000000000001E-2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AF9-4485-8D99-C8EFC12734F2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graphs'!$H$8:$O$8</c:f>
              <c:numCache>
                <c:formatCode>0.000</c:formatCode>
                <c:ptCount val="8"/>
                <c:pt idx="0">
                  <c:v>-1</c:v>
                </c:pt>
                <c:pt idx="1">
                  <c:v>0</c:v>
                </c:pt>
                <c:pt idx="2">
                  <c:v>-1</c:v>
                </c:pt>
                <c:pt idx="3">
                  <c:v>0</c:v>
                </c:pt>
                <c:pt idx="4">
                  <c:v>0.91200000000000003</c:v>
                </c:pt>
                <c:pt idx="5">
                  <c:v>0.16800000000000001</c:v>
                </c:pt>
                <c:pt idx="6">
                  <c:v>7.1999999999999995E-2</c:v>
                </c:pt>
                <c:pt idx="7">
                  <c:v>5.1999999999999998E-2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AF9-4485-8D99-C8EFC12734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Proof that alpha is linearly correlated to fmax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'raw alpha mod for graphs'!$A$2</c:f>
              <c:strCache>
                <c:ptCount val="1"/>
                <c:pt idx="0">
                  <c:v>petri-c8</c:v>
                </c:pt>
              </c:strCache>
            </c:strRef>
          </c:tx>
          <c:spPr>
            <a:ln w="28575" cap="rnd">
              <a:solidFill>
                <a:schemeClr val="accent1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1.0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2.0</c:v>
                </c:pt>
                <c:pt idx="20">
                  <c:v>2.1</c:v>
                </c:pt>
                <c:pt idx="21">
                  <c:v>2.2</c:v>
                </c:pt>
                <c:pt idx="22">
                  <c:v>2.3</c:v>
                </c:pt>
                <c:pt idx="23">
                  <c:v>2.4</c:v>
                </c:pt>
                <c:pt idx="24">
                  <c:v>2.5</c:v>
                </c:pt>
                <c:pt idx="25">
                  <c:v>2.6</c:v>
                </c:pt>
                <c:pt idx="26">
                  <c:v>2.7</c:v>
                </c:pt>
                <c:pt idx="27">
                  <c:v>2.8</c:v>
                </c:pt>
                <c:pt idx="28">
                  <c:v>2.9</c:v>
                </c:pt>
                <c:pt idx="29">
                  <c:v>3</c:v>
                </c:pt>
                <c:pt idx="30">
                  <c:v>4</c:v>
                </c:pt>
                <c:pt idx="31">
                  <c:v>5</c:v>
                </c:pt>
                <c:pt idx="32">
                  <c:v>6</c:v>
                </c:pt>
                <c:pt idx="33">
                  <c:v>7</c:v>
                </c:pt>
                <c:pt idx="34">
                  <c:v>8</c:v>
                </c:pt>
                <c:pt idx="35">
                  <c:v>9</c:v>
                </c:pt>
                <c:pt idx="36">
                  <c:v>-0.1</c:v>
                </c:pt>
                <c:pt idx="37">
                  <c:v>-0.2</c:v>
                </c:pt>
                <c:pt idx="38">
                  <c:v>-0.3</c:v>
                </c:pt>
                <c:pt idx="39">
                  <c:v>-0.4</c:v>
                </c:pt>
                <c:pt idx="40">
                  <c:v>-0.5</c:v>
                </c:pt>
              </c:strCache>
            </c:strRef>
          </c:cat>
          <c:val>
            <c:numRef>
              <c:f>'raw alpha mod for graphs'!$B$2:$AP$2</c:f>
              <c:numCache>
                <c:formatCode>0.000</c:formatCode>
                <c:ptCount val="41"/>
                <c:pt idx="0">
                  <c:v>7.9000000000000001E-2</c:v>
                </c:pt>
                <c:pt idx="1">
                  <c:v>0.158</c:v>
                </c:pt>
                <c:pt idx="2">
                  <c:v>0.23699999999999999</c:v>
                </c:pt>
                <c:pt idx="3">
                  <c:v>0.316</c:v>
                </c:pt>
                <c:pt idx="4">
                  <c:v>0.39500000000000002</c:v>
                </c:pt>
                <c:pt idx="5">
                  <c:v>0.47399999999999998</c:v>
                </c:pt>
                <c:pt idx="6">
                  <c:v>0.55300000000000005</c:v>
                </c:pt>
                <c:pt idx="7">
                  <c:v>0.63200000000000001</c:v>
                </c:pt>
                <c:pt idx="8">
                  <c:v>0.71099999999999997</c:v>
                </c:pt>
                <c:pt idx="9">
                  <c:v>0.79</c:v>
                </c:pt>
                <c:pt idx="10">
                  <c:v>0.86899999999999999</c:v>
                </c:pt>
                <c:pt idx="11">
                  <c:v>0.94799999999999995</c:v>
                </c:pt>
                <c:pt idx="12">
                  <c:v>1.0269999999999999</c:v>
                </c:pt>
                <c:pt idx="13">
                  <c:v>1.1060000000000001</c:v>
                </c:pt>
                <c:pt idx="14">
                  <c:v>1.1850000000000001</c:v>
                </c:pt>
                <c:pt idx="15">
                  <c:v>1.264</c:v>
                </c:pt>
                <c:pt idx="16">
                  <c:v>1.343</c:v>
                </c:pt>
                <c:pt idx="17">
                  <c:v>1.4219999999999999</c:v>
                </c:pt>
                <c:pt idx="18">
                  <c:v>1.5009999999999999</c:v>
                </c:pt>
                <c:pt idx="19">
                  <c:v>1.58</c:v>
                </c:pt>
                <c:pt idx="20">
                  <c:v>1.659</c:v>
                </c:pt>
                <c:pt idx="21">
                  <c:v>1.738</c:v>
                </c:pt>
                <c:pt idx="22">
                  <c:v>1.8169999999999999</c:v>
                </c:pt>
                <c:pt idx="23">
                  <c:v>1.8959999999999999</c:v>
                </c:pt>
                <c:pt idx="24">
                  <c:v>1.9750000000000001</c:v>
                </c:pt>
                <c:pt idx="25">
                  <c:v>2.0539999999999998</c:v>
                </c:pt>
                <c:pt idx="26">
                  <c:v>2.133</c:v>
                </c:pt>
                <c:pt idx="27">
                  <c:v>2.2120000000000002</c:v>
                </c:pt>
                <c:pt idx="28">
                  <c:v>2.2909999999999999</c:v>
                </c:pt>
                <c:pt idx="29">
                  <c:v>2.37</c:v>
                </c:pt>
                <c:pt idx="30">
                  <c:v>3.1589999999999998</c:v>
                </c:pt>
                <c:pt idx="31">
                  <c:v>3.9489999999999998</c:v>
                </c:pt>
                <c:pt idx="32">
                  <c:v>4.7389999999999999</c:v>
                </c:pt>
                <c:pt idx="33">
                  <c:v>5.5289999999999999</c:v>
                </c:pt>
                <c:pt idx="34">
                  <c:v>6.319</c:v>
                </c:pt>
                <c:pt idx="35">
                  <c:v>7.109</c:v>
                </c:pt>
                <c:pt idx="36">
                  <c:v>5.8999999999999997E-2</c:v>
                </c:pt>
                <c:pt idx="37">
                  <c:v>0.11799999999999999</c:v>
                </c:pt>
                <c:pt idx="38">
                  <c:v>0.17699999999999999</c:v>
                </c:pt>
                <c:pt idx="39">
                  <c:v>0.23499999999999999</c:v>
                </c:pt>
                <c:pt idx="40">
                  <c:v>0.29399999999999998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901-4EA7-9056-05BDD6E61DD7}"/>
            </c:ext>
          </c:extLst>
        </c:ser>
        <c:ser>
          <c:idx val="1"/>
          <c:order val="1"/>
          <c:tx>
            <c:strRef>
              <c:f>'raw alpha mod for graphs'!$A$9</c:f>
              <c:strCache>
                <c:ptCount val="1"/>
                <c:pt idx="0">
                  <c:v>marker-c8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1.0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2.0</c:v>
                </c:pt>
                <c:pt idx="20">
                  <c:v>2.1</c:v>
                </c:pt>
                <c:pt idx="21">
                  <c:v>2.2</c:v>
                </c:pt>
                <c:pt idx="22">
                  <c:v>2.3</c:v>
                </c:pt>
                <c:pt idx="23">
                  <c:v>2.4</c:v>
                </c:pt>
                <c:pt idx="24">
                  <c:v>2.5</c:v>
                </c:pt>
                <c:pt idx="25">
                  <c:v>2.6</c:v>
                </c:pt>
                <c:pt idx="26">
                  <c:v>2.7</c:v>
                </c:pt>
                <c:pt idx="27">
                  <c:v>2.8</c:v>
                </c:pt>
                <c:pt idx="28">
                  <c:v>2.9</c:v>
                </c:pt>
                <c:pt idx="29">
                  <c:v>3</c:v>
                </c:pt>
                <c:pt idx="30">
                  <c:v>4</c:v>
                </c:pt>
                <c:pt idx="31">
                  <c:v>5</c:v>
                </c:pt>
                <c:pt idx="32">
                  <c:v>6</c:v>
                </c:pt>
                <c:pt idx="33">
                  <c:v>7</c:v>
                </c:pt>
                <c:pt idx="34">
                  <c:v>8</c:v>
                </c:pt>
                <c:pt idx="35">
                  <c:v>9</c:v>
                </c:pt>
                <c:pt idx="36">
                  <c:v>-0.1</c:v>
                </c:pt>
                <c:pt idx="37">
                  <c:v>-0.2</c:v>
                </c:pt>
                <c:pt idx="38">
                  <c:v>-0.3</c:v>
                </c:pt>
                <c:pt idx="39">
                  <c:v>-0.4</c:v>
                </c:pt>
                <c:pt idx="40">
                  <c:v>-0.5</c:v>
                </c:pt>
              </c:strCache>
            </c:strRef>
          </c:cat>
          <c:val>
            <c:numRef>
              <c:f>'raw alpha mod for graphs'!$B$9:$AP$9</c:f>
              <c:numCache>
                <c:formatCode>0.000</c:formatCode>
                <c:ptCount val="41"/>
                <c:pt idx="0">
                  <c:v>4.3999999999999997E-2</c:v>
                </c:pt>
                <c:pt idx="1">
                  <c:v>8.7999999999999995E-2</c:v>
                </c:pt>
                <c:pt idx="2">
                  <c:v>0.13300000000000001</c:v>
                </c:pt>
                <c:pt idx="3">
                  <c:v>0.17699999999999999</c:v>
                </c:pt>
                <c:pt idx="4">
                  <c:v>0.221</c:v>
                </c:pt>
                <c:pt idx="5">
                  <c:v>0.26500000000000001</c:v>
                </c:pt>
                <c:pt idx="6">
                  <c:v>0.309</c:v>
                </c:pt>
                <c:pt idx="7">
                  <c:v>0.35299999999999998</c:v>
                </c:pt>
                <c:pt idx="8">
                  <c:v>0.39800000000000002</c:v>
                </c:pt>
                <c:pt idx="9">
                  <c:v>0.442</c:v>
                </c:pt>
                <c:pt idx="10">
                  <c:v>0.48599999999999999</c:v>
                </c:pt>
                <c:pt idx="11">
                  <c:v>0.53</c:v>
                </c:pt>
                <c:pt idx="12">
                  <c:v>0.57399999999999995</c:v>
                </c:pt>
                <c:pt idx="13">
                  <c:v>0.61899999999999999</c:v>
                </c:pt>
                <c:pt idx="14">
                  <c:v>0.66300000000000003</c:v>
                </c:pt>
                <c:pt idx="15">
                  <c:v>0.70699999999999996</c:v>
                </c:pt>
                <c:pt idx="16">
                  <c:v>0.751</c:v>
                </c:pt>
                <c:pt idx="17">
                  <c:v>0.79500000000000004</c:v>
                </c:pt>
                <c:pt idx="18">
                  <c:v>0.84</c:v>
                </c:pt>
                <c:pt idx="19">
                  <c:v>0.88400000000000001</c:v>
                </c:pt>
                <c:pt idx="20">
                  <c:v>0.92800000000000005</c:v>
                </c:pt>
                <c:pt idx="21">
                  <c:v>0.97199999999999998</c:v>
                </c:pt>
                <c:pt idx="22">
                  <c:v>1.016</c:v>
                </c:pt>
                <c:pt idx="23">
                  <c:v>1.06</c:v>
                </c:pt>
                <c:pt idx="24">
                  <c:v>1.105</c:v>
                </c:pt>
                <c:pt idx="25">
                  <c:v>1.149</c:v>
                </c:pt>
                <c:pt idx="26">
                  <c:v>1.1930000000000001</c:v>
                </c:pt>
                <c:pt idx="27">
                  <c:v>1.2370000000000001</c:v>
                </c:pt>
                <c:pt idx="28">
                  <c:v>1.2809999999999999</c:v>
                </c:pt>
                <c:pt idx="29">
                  <c:v>1.3260000000000001</c:v>
                </c:pt>
                <c:pt idx="30">
                  <c:v>1.7669999999999999</c:v>
                </c:pt>
                <c:pt idx="31">
                  <c:v>2.2090000000000001</c:v>
                </c:pt>
                <c:pt idx="32">
                  <c:v>2.6509999999999998</c:v>
                </c:pt>
                <c:pt idx="33">
                  <c:v>3.093</c:v>
                </c:pt>
                <c:pt idx="34">
                  <c:v>3.5350000000000001</c:v>
                </c:pt>
                <c:pt idx="35">
                  <c:v>3.9769999999999999</c:v>
                </c:pt>
                <c:pt idx="36">
                  <c:v>8.4000000000000005E-2</c:v>
                </c:pt>
                <c:pt idx="37">
                  <c:v>0.16800000000000001</c:v>
                </c:pt>
                <c:pt idx="38">
                  <c:v>0.253</c:v>
                </c:pt>
                <c:pt idx="39">
                  <c:v>0.33700000000000002</c:v>
                </c:pt>
                <c:pt idx="40">
                  <c:v>0.42099999999999999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01-4EA7-9056-05BDD6E61DD7}"/>
            </c:ext>
          </c:extLst>
        </c:ser>
        <c:ser>
          <c:idx val="2"/>
          <c:order val="2"/>
          <c:tx>
            <c:strRef>
              <c:f>'raw alpha mod for graphs'!$A$15</c:f>
              <c:strCache>
                <c:ptCount val="1"/>
                <c:pt idx="0">
                  <c:v>marker_cap-c16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1.0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2.0</c:v>
                </c:pt>
                <c:pt idx="20">
                  <c:v>2.1</c:v>
                </c:pt>
                <c:pt idx="21">
                  <c:v>2.2</c:v>
                </c:pt>
                <c:pt idx="22">
                  <c:v>2.3</c:v>
                </c:pt>
                <c:pt idx="23">
                  <c:v>2.4</c:v>
                </c:pt>
                <c:pt idx="24">
                  <c:v>2.5</c:v>
                </c:pt>
                <c:pt idx="25">
                  <c:v>2.6</c:v>
                </c:pt>
                <c:pt idx="26">
                  <c:v>2.7</c:v>
                </c:pt>
                <c:pt idx="27">
                  <c:v>2.8</c:v>
                </c:pt>
                <c:pt idx="28">
                  <c:v>2.9</c:v>
                </c:pt>
                <c:pt idx="29">
                  <c:v>3</c:v>
                </c:pt>
                <c:pt idx="30">
                  <c:v>4</c:v>
                </c:pt>
                <c:pt idx="31">
                  <c:v>5</c:v>
                </c:pt>
                <c:pt idx="32">
                  <c:v>6</c:v>
                </c:pt>
                <c:pt idx="33">
                  <c:v>7</c:v>
                </c:pt>
                <c:pt idx="34">
                  <c:v>8</c:v>
                </c:pt>
                <c:pt idx="35">
                  <c:v>9</c:v>
                </c:pt>
                <c:pt idx="36">
                  <c:v>-0.1</c:v>
                </c:pt>
                <c:pt idx="37">
                  <c:v>-0.2</c:v>
                </c:pt>
                <c:pt idx="38">
                  <c:v>-0.3</c:v>
                </c:pt>
                <c:pt idx="39">
                  <c:v>-0.4</c:v>
                </c:pt>
                <c:pt idx="40">
                  <c:v>-0.5</c:v>
                </c:pt>
              </c:strCache>
            </c:strRef>
          </c:cat>
          <c:val>
            <c:numRef>
              <c:f>'raw alpha mod for graphs'!$B$15:$AP$15</c:f>
              <c:numCache>
                <c:formatCode>0.000</c:formatCode>
                <c:ptCount val="41"/>
                <c:pt idx="0">
                  <c:v>2.8000000000000001E-2</c:v>
                </c:pt>
                <c:pt idx="1">
                  <c:v>5.6000000000000001E-2</c:v>
                </c:pt>
                <c:pt idx="2">
                  <c:v>8.4000000000000005E-2</c:v>
                </c:pt>
                <c:pt idx="3">
                  <c:v>0.113</c:v>
                </c:pt>
                <c:pt idx="4">
                  <c:v>0.14099999999999999</c:v>
                </c:pt>
                <c:pt idx="5">
                  <c:v>0.16900000000000001</c:v>
                </c:pt>
                <c:pt idx="6">
                  <c:v>0.19700000000000001</c:v>
                </c:pt>
                <c:pt idx="7">
                  <c:v>0.22500000000000001</c:v>
                </c:pt>
                <c:pt idx="8">
                  <c:v>0.253</c:v>
                </c:pt>
                <c:pt idx="9">
                  <c:v>0.28100000000000003</c:v>
                </c:pt>
                <c:pt idx="10">
                  <c:v>0.31</c:v>
                </c:pt>
                <c:pt idx="11">
                  <c:v>0.33800000000000002</c:v>
                </c:pt>
                <c:pt idx="12">
                  <c:v>0.36599999999999999</c:v>
                </c:pt>
                <c:pt idx="13">
                  <c:v>0.39400000000000002</c:v>
                </c:pt>
                <c:pt idx="14">
                  <c:v>0.42199999999999999</c:v>
                </c:pt>
                <c:pt idx="15">
                  <c:v>0.45</c:v>
                </c:pt>
                <c:pt idx="16">
                  <c:v>0.47799999999999998</c:v>
                </c:pt>
                <c:pt idx="17">
                  <c:v>0.50700000000000001</c:v>
                </c:pt>
                <c:pt idx="18">
                  <c:v>0.53500000000000003</c:v>
                </c:pt>
                <c:pt idx="19">
                  <c:v>0.56299999999999994</c:v>
                </c:pt>
                <c:pt idx="20">
                  <c:v>0.59099999999999997</c:v>
                </c:pt>
                <c:pt idx="21">
                  <c:v>0.61899999999999999</c:v>
                </c:pt>
                <c:pt idx="22">
                  <c:v>0.64700000000000002</c:v>
                </c:pt>
                <c:pt idx="23">
                  <c:v>0.67500000000000004</c:v>
                </c:pt>
                <c:pt idx="24">
                  <c:v>0.70299999999999996</c:v>
                </c:pt>
                <c:pt idx="25">
                  <c:v>0.73199999999999998</c:v>
                </c:pt>
                <c:pt idx="26">
                  <c:v>0.76</c:v>
                </c:pt>
                <c:pt idx="27">
                  <c:v>0.78800000000000003</c:v>
                </c:pt>
                <c:pt idx="28">
                  <c:v>0.81599999999999995</c:v>
                </c:pt>
                <c:pt idx="29">
                  <c:v>0.84399999999999997</c:v>
                </c:pt>
                <c:pt idx="30">
                  <c:v>1.1259999999999999</c:v>
                </c:pt>
                <c:pt idx="31">
                  <c:v>1.407</c:v>
                </c:pt>
                <c:pt idx="32">
                  <c:v>1.6879999999999999</c:v>
                </c:pt>
                <c:pt idx="33">
                  <c:v>1.97</c:v>
                </c:pt>
                <c:pt idx="34">
                  <c:v>2.2509999999999999</c:v>
                </c:pt>
                <c:pt idx="35">
                  <c:v>2.5329999999999999</c:v>
                </c:pt>
                <c:pt idx="36">
                  <c:v>0.13700000000000001</c:v>
                </c:pt>
                <c:pt idx="37">
                  <c:v>0.27400000000000002</c:v>
                </c:pt>
                <c:pt idx="38">
                  <c:v>0.41099999999999998</c:v>
                </c:pt>
                <c:pt idx="39">
                  <c:v>0.54800000000000004</c:v>
                </c:pt>
                <c:pt idx="40">
                  <c:v>0.68500000000000005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901-4EA7-9056-05BDD6E61D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5124920"/>
        <c:axId val="665127544"/>
      </c:line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mX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graphs'!$H$9:$H$14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D00-4030-B8AE-F6C1BF224E1A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-mX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graphs'!$I$9:$I$14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D00-4030-B8AE-F6C1BF224E1A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mY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graphs'!$J$9:$J$14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D00-4030-B8AE-F6C1BF224E1A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-mY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graphs'!$K$9:$K$14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D00-4030-B8AE-F6C1BF224E1A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graphs'!$L$9:$L$14</c:f>
              <c:numCache>
                <c:formatCode>0.000</c:formatCode>
                <c:ptCount val="6"/>
                <c:pt idx="0">
                  <c:v>8.7999999999999995E-2</c:v>
                </c:pt>
                <c:pt idx="1">
                  <c:v>9.7000000000000003E-2</c:v>
                </c:pt>
                <c:pt idx="2">
                  <c:v>5.1999999999999998E-2</c:v>
                </c:pt>
                <c:pt idx="3">
                  <c:v>0.32700000000000001</c:v>
                </c:pt>
                <c:pt idx="4">
                  <c:v>2.3E-2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D00-4030-B8AE-F6C1BF224E1A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graphs'!$M$9:$M$14</c:f>
              <c:numCache>
                <c:formatCode>0.000</c:formatCode>
                <c:ptCount val="6"/>
                <c:pt idx="0">
                  <c:v>0.16800000000000001</c:v>
                </c:pt>
                <c:pt idx="1">
                  <c:v>0.60699999999999998</c:v>
                </c:pt>
                <c:pt idx="2">
                  <c:v>6.0999999999999999E-2</c:v>
                </c:pt>
                <c:pt idx="3">
                  <c:v>0.32200000000000001</c:v>
                </c:pt>
                <c:pt idx="4">
                  <c:v>0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D00-4030-B8AE-F6C1BF224E1A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graphs'!$N$9:$N$14</c:f>
              <c:numCache>
                <c:formatCode>0.000</c:formatCode>
                <c:ptCount val="6"/>
                <c:pt idx="0">
                  <c:v>5.6000000000000001E-2</c:v>
                </c:pt>
                <c:pt idx="1">
                  <c:v>4.7E-2</c:v>
                </c:pt>
                <c:pt idx="2">
                  <c:v>3.1E-2</c:v>
                </c:pt>
                <c:pt idx="3">
                  <c:v>0.44600000000000001</c:v>
                </c:pt>
                <c:pt idx="4">
                  <c:v>0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5D00-4030-B8AE-F6C1BF224E1A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graphs'!$O$9:$O$14</c:f>
              <c:numCache>
                <c:formatCode>0.000</c:formatCode>
                <c:ptCount val="6"/>
                <c:pt idx="0">
                  <c:v>2.8000000000000001E-2</c:v>
                </c:pt>
                <c:pt idx="1">
                  <c:v>0.185</c:v>
                </c:pt>
                <c:pt idx="2">
                  <c:v>2.9000000000000001E-2</c:v>
                </c:pt>
                <c:pt idx="3">
                  <c:v>0.17899999999999999</c:v>
                </c:pt>
                <c:pt idx="4">
                  <c:v>3.5000000000000003E-2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5D00-4030-B8AE-F6C1BF224E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Axis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graphs'!$B$9:$B$14</c:f>
              <c:numCache>
                <c:formatCode>0.000</c:formatCode>
                <c:ptCount val="6"/>
                <c:pt idx="0">
                  <c:v>4.3999999999999997E-2</c:v>
                </c:pt>
                <c:pt idx="1">
                  <c:v>4.9000000000000002E-2</c:v>
                </c:pt>
                <c:pt idx="2">
                  <c:v>2.5999999999999999E-2</c:v>
                </c:pt>
                <c:pt idx="3">
                  <c:v>0.16300000000000001</c:v>
                </c:pt>
                <c:pt idx="4">
                  <c:v>1.2E-2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1A-4FFF-AA08-31307F5EBBC4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graphs'!$C$9:$C$14</c:f>
              <c:numCache>
                <c:formatCode>0.000</c:formatCode>
                <c:ptCount val="6"/>
                <c:pt idx="0">
                  <c:v>8.4000000000000005E-2</c:v>
                </c:pt>
                <c:pt idx="1">
                  <c:v>0.30399999999999999</c:v>
                </c:pt>
                <c:pt idx="2">
                  <c:v>0.03</c:v>
                </c:pt>
                <c:pt idx="3">
                  <c:v>0.161</c:v>
                </c:pt>
                <c:pt idx="4">
                  <c:v>0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11A-4FFF-AA08-31307F5EBBC4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graphs'!$D$9:$D$14</c:f>
              <c:numCache>
                <c:formatCode>0.000</c:formatCode>
                <c:ptCount val="6"/>
                <c:pt idx="0">
                  <c:v>2.8000000000000001E-2</c:v>
                </c:pt>
                <c:pt idx="1">
                  <c:v>2.3E-2</c:v>
                </c:pt>
                <c:pt idx="2">
                  <c:v>1.4999999999999999E-2</c:v>
                </c:pt>
                <c:pt idx="3">
                  <c:v>0.223</c:v>
                </c:pt>
                <c:pt idx="4">
                  <c:v>0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11A-4FFF-AA08-31307F5EBBC4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graphs'!$E$9:$E$14</c:f>
              <c:numCache>
                <c:formatCode>0.000</c:formatCode>
                <c:ptCount val="6"/>
                <c:pt idx="0">
                  <c:v>1.4E-2</c:v>
                </c:pt>
                <c:pt idx="1">
                  <c:v>9.1999999999999998E-2</c:v>
                </c:pt>
                <c:pt idx="2">
                  <c:v>1.4E-2</c:v>
                </c:pt>
                <c:pt idx="3">
                  <c:v>8.8999999999999996E-2</c:v>
                </c:pt>
                <c:pt idx="4">
                  <c:v>1.7000000000000001E-2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11A-4FFF-AA08-31307F5EBBC4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graphs'!$F$9:$F$14</c:f>
              <c:numCache>
                <c:formatCode>0.000</c:formatCode>
                <c:ptCount val="6"/>
                <c:pt idx="0">
                  <c:v>5.2999999999999999E-2</c:v>
                </c:pt>
                <c:pt idx="1">
                  <c:v>0.06</c:v>
                </c:pt>
                <c:pt idx="2">
                  <c:v>6.3E-2</c:v>
                </c:pt>
                <c:pt idx="3">
                  <c:v>0.115</c:v>
                </c:pt>
                <c:pt idx="4">
                  <c:v>5.2999999999999999E-2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11A-4FFF-AA08-31307F5EBBC4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graphs'!$G$9:$G$14</c:f>
              <c:numCache>
                <c:formatCode>0.000</c:formatCode>
                <c:ptCount val="6"/>
                <c:pt idx="0">
                  <c:v>5.1999999999999998E-2</c:v>
                </c:pt>
                <c:pt idx="1">
                  <c:v>6.7000000000000004E-2</c:v>
                </c:pt>
                <c:pt idx="2">
                  <c:v>6.5000000000000002E-2</c:v>
                </c:pt>
                <c:pt idx="3">
                  <c:v>0.11600000000000001</c:v>
                </c:pt>
                <c:pt idx="4">
                  <c:v>0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11A-4FFF-AA08-31307F5EBB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Axis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graphs'!$B$9:$G$9</c:f>
              <c:numCache>
                <c:formatCode>0.000</c:formatCode>
                <c:ptCount val="6"/>
                <c:pt idx="0">
                  <c:v>4.3999999999999997E-2</c:v>
                </c:pt>
                <c:pt idx="1">
                  <c:v>8.4000000000000005E-2</c:v>
                </c:pt>
                <c:pt idx="2">
                  <c:v>2.8000000000000001E-2</c:v>
                </c:pt>
                <c:pt idx="3">
                  <c:v>1.4E-2</c:v>
                </c:pt>
                <c:pt idx="4">
                  <c:v>5.2999999999999999E-2</c:v>
                </c:pt>
                <c:pt idx="5">
                  <c:v>5.1999999999999998E-2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B0-4AC3-B96D-07C031CBD19C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graphs'!$B$10:$G$10</c:f>
              <c:numCache>
                <c:formatCode>0.000</c:formatCode>
                <c:ptCount val="6"/>
                <c:pt idx="0">
                  <c:v>4.9000000000000002E-2</c:v>
                </c:pt>
                <c:pt idx="1">
                  <c:v>0.30399999999999999</c:v>
                </c:pt>
                <c:pt idx="2">
                  <c:v>2.3E-2</c:v>
                </c:pt>
                <c:pt idx="3">
                  <c:v>9.1999999999999998E-2</c:v>
                </c:pt>
                <c:pt idx="4">
                  <c:v>0.06</c:v>
                </c:pt>
                <c:pt idx="5">
                  <c:v>6.7000000000000004E-2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8B0-4AC3-B96D-07C031CBD19C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F26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graphs'!$B$11:$G$11</c:f>
              <c:numCache>
                <c:formatCode>0.000</c:formatCode>
                <c:ptCount val="6"/>
                <c:pt idx="0">
                  <c:v>2.5999999999999999E-2</c:v>
                </c:pt>
                <c:pt idx="1">
                  <c:v>0.03</c:v>
                </c:pt>
                <c:pt idx="2">
                  <c:v>1.4999999999999999E-2</c:v>
                </c:pt>
                <c:pt idx="3">
                  <c:v>1.4E-2</c:v>
                </c:pt>
                <c:pt idx="4">
                  <c:v>6.3E-2</c:v>
                </c:pt>
                <c:pt idx="5">
                  <c:v>6.5000000000000002E-2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8B0-4AC3-B96D-07C031CBD19C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T+6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graphs'!$B$12:$G$12</c:f>
              <c:numCache>
                <c:formatCode>0.000</c:formatCode>
                <c:ptCount val="6"/>
                <c:pt idx="0">
                  <c:v>0.16300000000000001</c:v>
                </c:pt>
                <c:pt idx="1">
                  <c:v>0.161</c:v>
                </c:pt>
                <c:pt idx="2">
                  <c:v>0.223</c:v>
                </c:pt>
                <c:pt idx="3">
                  <c:v>8.8999999999999996E-2</c:v>
                </c:pt>
                <c:pt idx="4">
                  <c:v>0.115</c:v>
                </c:pt>
                <c:pt idx="5">
                  <c:v>0.11600000000000001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8B0-4AC3-B96D-07C031CBD19C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T+8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graphs'!$B$13:$G$13</c:f>
              <c:numCache>
                <c:formatCode>0.000</c:formatCode>
                <c:ptCount val="6"/>
                <c:pt idx="0">
                  <c:v>1.2E-2</c:v>
                </c:pt>
                <c:pt idx="1">
                  <c:v>0</c:v>
                </c:pt>
                <c:pt idx="2">
                  <c:v>0</c:v>
                </c:pt>
                <c:pt idx="3">
                  <c:v>1.7000000000000001E-2</c:v>
                </c:pt>
                <c:pt idx="4">
                  <c:v>5.2999999999999999E-2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8B0-4AC3-B96D-07C031CBD19C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T13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graphs'!$B$14:$G$14</c:f>
              <c:numCache>
                <c:formatCode>0.000</c:formatCode>
                <c:ptCount val="6"/>
                <c:pt idx="0">
                  <c:v>-2</c:v>
                </c:pt>
                <c:pt idx="1">
                  <c:v>-2</c:v>
                </c:pt>
                <c:pt idx="2">
                  <c:v>-2</c:v>
                </c:pt>
                <c:pt idx="3">
                  <c:v>-2</c:v>
                </c:pt>
                <c:pt idx="4">
                  <c:v>-2</c:v>
                </c:pt>
                <c:pt idx="5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8B0-4AC3-B96D-07C031CBD1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graphs'!$H$9:$O$9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8.7999999999999995E-2</c:v>
                </c:pt>
                <c:pt idx="5">
                  <c:v>0.16800000000000001</c:v>
                </c:pt>
                <c:pt idx="6">
                  <c:v>5.6000000000000001E-2</c:v>
                </c:pt>
                <c:pt idx="7">
                  <c:v>2.8000000000000001E-2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100-46FC-BC8D-A0BB744227EC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graphs'!$H$10:$O$10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9.7000000000000003E-2</c:v>
                </c:pt>
                <c:pt idx="5">
                  <c:v>0.60699999999999998</c:v>
                </c:pt>
                <c:pt idx="6">
                  <c:v>4.7E-2</c:v>
                </c:pt>
                <c:pt idx="7">
                  <c:v>0.185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100-46FC-BC8D-A0BB744227EC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F26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graphs'!$H$11:$O$11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5.1999999999999998E-2</c:v>
                </c:pt>
                <c:pt idx="5">
                  <c:v>6.0999999999999999E-2</c:v>
                </c:pt>
                <c:pt idx="6">
                  <c:v>3.1E-2</c:v>
                </c:pt>
                <c:pt idx="7">
                  <c:v>2.9000000000000001E-2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100-46FC-BC8D-A0BB744227EC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T+6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graphs'!$H$12:$O$12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0.32700000000000001</c:v>
                </c:pt>
                <c:pt idx="5">
                  <c:v>0.32200000000000001</c:v>
                </c:pt>
                <c:pt idx="6">
                  <c:v>0.44600000000000001</c:v>
                </c:pt>
                <c:pt idx="7">
                  <c:v>0.17899999999999999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100-46FC-BC8D-A0BB744227EC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T+8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graphs'!$H$13:$O$13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2.3E-2</c:v>
                </c:pt>
                <c:pt idx="5">
                  <c:v>0</c:v>
                </c:pt>
                <c:pt idx="6">
                  <c:v>0</c:v>
                </c:pt>
                <c:pt idx="7">
                  <c:v>3.5000000000000003E-2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100-46FC-BC8D-A0BB744227EC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T13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mX</c:v>
                </c:pt>
                <c:pt idx="1">
                  <c:v>-mX</c:v>
                </c:pt>
                <c:pt idx="2">
                  <c:v>mY</c:v>
                </c:pt>
                <c:pt idx="3">
                  <c:v>-mY</c:v>
                </c:pt>
                <c:pt idx="4">
                  <c:v>X</c:v>
                </c:pt>
                <c:pt idx="5">
                  <c:v>-X</c:v>
                </c:pt>
                <c:pt idx="6">
                  <c:v>Y</c:v>
                </c:pt>
                <c:pt idx="7">
                  <c:v>-Y</c:v>
                </c:pt>
              </c:strCache>
            </c:strRef>
          </c:cat>
          <c:val>
            <c:numRef>
              <c:f>'raw alpha for graphs'!$H$14:$O$14</c:f>
              <c:numCache>
                <c:formatCode>0.000</c:formatCode>
                <c:ptCount val="8"/>
                <c:pt idx="0">
                  <c:v>-2</c:v>
                </c:pt>
                <c:pt idx="1">
                  <c:v>-2</c:v>
                </c:pt>
                <c:pt idx="2">
                  <c:v>-2</c:v>
                </c:pt>
                <c:pt idx="3">
                  <c:v>-2</c:v>
                </c:pt>
                <c:pt idx="4">
                  <c:v>-2</c:v>
                </c:pt>
                <c:pt idx="5">
                  <c:v>-2</c:v>
                </c:pt>
                <c:pt idx="6">
                  <c:v>-2</c:v>
                </c:pt>
                <c:pt idx="7">
                  <c:v>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100-46FC-BC8D-A0BB744227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2.png"/><Relationship Id="rId18" Type="http://schemas.openxmlformats.org/officeDocument/2006/relationships/image" Target="../media/image57.png"/><Relationship Id="rId26" Type="http://schemas.openxmlformats.org/officeDocument/2006/relationships/image" Target="../media/image65.png"/><Relationship Id="rId39" Type="http://schemas.openxmlformats.org/officeDocument/2006/relationships/image" Target="../media/image78.png"/><Relationship Id="rId21" Type="http://schemas.openxmlformats.org/officeDocument/2006/relationships/image" Target="../media/image60.png"/><Relationship Id="rId34" Type="http://schemas.openxmlformats.org/officeDocument/2006/relationships/image" Target="../media/image73.png"/><Relationship Id="rId42" Type="http://schemas.openxmlformats.org/officeDocument/2006/relationships/image" Target="../media/image81.png"/><Relationship Id="rId47" Type="http://schemas.openxmlformats.org/officeDocument/2006/relationships/image" Target="../media/image86.png"/><Relationship Id="rId50" Type="http://schemas.openxmlformats.org/officeDocument/2006/relationships/image" Target="../media/image89.png"/><Relationship Id="rId55" Type="http://schemas.openxmlformats.org/officeDocument/2006/relationships/image" Target="../media/image94.png"/><Relationship Id="rId63" Type="http://schemas.openxmlformats.org/officeDocument/2006/relationships/image" Target="../media/image102.png"/><Relationship Id="rId68" Type="http://schemas.openxmlformats.org/officeDocument/2006/relationships/image" Target="../media/image107.png"/><Relationship Id="rId76" Type="http://schemas.openxmlformats.org/officeDocument/2006/relationships/image" Target="../media/image115.png"/><Relationship Id="rId7" Type="http://schemas.openxmlformats.org/officeDocument/2006/relationships/image" Target="../media/image46.png"/><Relationship Id="rId71" Type="http://schemas.openxmlformats.org/officeDocument/2006/relationships/image" Target="../media/image110.png"/><Relationship Id="rId2" Type="http://schemas.openxmlformats.org/officeDocument/2006/relationships/image" Target="../media/image41.png"/><Relationship Id="rId16" Type="http://schemas.openxmlformats.org/officeDocument/2006/relationships/image" Target="../media/image55.png"/><Relationship Id="rId29" Type="http://schemas.openxmlformats.org/officeDocument/2006/relationships/image" Target="../media/image68.png"/><Relationship Id="rId11" Type="http://schemas.openxmlformats.org/officeDocument/2006/relationships/image" Target="../media/image50.png"/><Relationship Id="rId24" Type="http://schemas.openxmlformats.org/officeDocument/2006/relationships/image" Target="../media/image63.png"/><Relationship Id="rId32" Type="http://schemas.openxmlformats.org/officeDocument/2006/relationships/image" Target="../media/image71.png"/><Relationship Id="rId37" Type="http://schemas.openxmlformats.org/officeDocument/2006/relationships/image" Target="../media/image76.png"/><Relationship Id="rId40" Type="http://schemas.openxmlformats.org/officeDocument/2006/relationships/image" Target="../media/image79.png"/><Relationship Id="rId45" Type="http://schemas.openxmlformats.org/officeDocument/2006/relationships/image" Target="../media/image84.png"/><Relationship Id="rId53" Type="http://schemas.openxmlformats.org/officeDocument/2006/relationships/image" Target="../media/image92.png"/><Relationship Id="rId58" Type="http://schemas.openxmlformats.org/officeDocument/2006/relationships/image" Target="../media/image97.png"/><Relationship Id="rId66" Type="http://schemas.openxmlformats.org/officeDocument/2006/relationships/image" Target="../media/image105.png"/><Relationship Id="rId74" Type="http://schemas.openxmlformats.org/officeDocument/2006/relationships/image" Target="../media/image113.png"/><Relationship Id="rId79" Type="http://schemas.openxmlformats.org/officeDocument/2006/relationships/image" Target="../media/image118.png"/><Relationship Id="rId5" Type="http://schemas.openxmlformats.org/officeDocument/2006/relationships/image" Target="../media/image44.png"/><Relationship Id="rId61" Type="http://schemas.openxmlformats.org/officeDocument/2006/relationships/image" Target="../media/image100.png"/><Relationship Id="rId82" Type="http://schemas.openxmlformats.org/officeDocument/2006/relationships/image" Target="../media/image121.png"/><Relationship Id="rId10" Type="http://schemas.openxmlformats.org/officeDocument/2006/relationships/image" Target="../media/image49.png"/><Relationship Id="rId19" Type="http://schemas.openxmlformats.org/officeDocument/2006/relationships/image" Target="../media/image58.png"/><Relationship Id="rId31" Type="http://schemas.openxmlformats.org/officeDocument/2006/relationships/image" Target="../media/image70.png"/><Relationship Id="rId44" Type="http://schemas.openxmlformats.org/officeDocument/2006/relationships/image" Target="../media/image83.png"/><Relationship Id="rId52" Type="http://schemas.openxmlformats.org/officeDocument/2006/relationships/image" Target="../media/image91.png"/><Relationship Id="rId60" Type="http://schemas.openxmlformats.org/officeDocument/2006/relationships/image" Target="../media/image99.png"/><Relationship Id="rId65" Type="http://schemas.openxmlformats.org/officeDocument/2006/relationships/image" Target="../media/image104.png"/><Relationship Id="rId73" Type="http://schemas.openxmlformats.org/officeDocument/2006/relationships/image" Target="../media/image112.png"/><Relationship Id="rId78" Type="http://schemas.openxmlformats.org/officeDocument/2006/relationships/image" Target="../media/image117.png"/><Relationship Id="rId81" Type="http://schemas.openxmlformats.org/officeDocument/2006/relationships/image" Target="../media/image120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Relationship Id="rId14" Type="http://schemas.openxmlformats.org/officeDocument/2006/relationships/image" Target="../media/image53.png"/><Relationship Id="rId22" Type="http://schemas.openxmlformats.org/officeDocument/2006/relationships/image" Target="../media/image61.png"/><Relationship Id="rId27" Type="http://schemas.openxmlformats.org/officeDocument/2006/relationships/image" Target="../media/image66.png"/><Relationship Id="rId30" Type="http://schemas.openxmlformats.org/officeDocument/2006/relationships/image" Target="../media/image69.png"/><Relationship Id="rId35" Type="http://schemas.openxmlformats.org/officeDocument/2006/relationships/image" Target="../media/image74.png"/><Relationship Id="rId43" Type="http://schemas.openxmlformats.org/officeDocument/2006/relationships/image" Target="../media/image82.png"/><Relationship Id="rId48" Type="http://schemas.openxmlformats.org/officeDocument/2006/relationships/image" Target="../media/image87.png"/><Relationship Id="rId56" Type="http://schemas.openxmlformats.org/officeDocument/2006/relationships/image" Target="../media/image95.png"/><Relationship Id="rId64" Type="http://schemas.openxmlformats.org/officeDocument/2006/relationships/image" Target="../media/image103.png"/><Relationship Id="rId69" Type="http://schemas.openxmlformats.org/officeDocument/2006/relationships/image" Target="../media/image108.png"/><Relationship Id="rId77" Type="http://schemas.openxmlformats.org/officeDocument/2006/relationships/image" Target="../media/image116.png"/><Relationship Id="rId8" Type="http://schemas.openxmlformats.org/officeDocument/2006/relationships/image" Target="../media/image47.png"/><Relationship Id="rId51" Type="http://schemas.openxmlformats.org/officeDocument/2006/relationships/image" Target="../media/image90.png"/><Relationship Id="rId72" Type="http://schemas.openxmlformats.org/officeDocument/2006/relationships/image" Target="../media/image111.png"/><Relationship Id="rId80" Type="http://schemas.openxmlformats.org/officeDocument/2006/relationships/image" Target="../media/image119.png"/><Relationship Id="rId3" Type="http://schemas.openxmlformats.org/officeDocument/2006/relationships/image" Target="../media/image42.png"/><Relationship Id="rId12" Type="http://schemas.openxmlformats.org/officeDocument/2006/relationships/image" Target="../media/image51.png"/><Relationship Id="rId17" Type="http://schemas.openxmlformats.org/officeDocument/2006/relationships/image" Target="../media/image56.png"/><Relationship Id="rId25" Type="http://schemas.openxmlformats.org/officeDocument/2006/relationships/image" Target="../media/image64.png"/><Relationship Id="rId33" Type="http://schemas.openxmlformats.org/officeDocument/2006/relationships/image" Target="../media/image72.png"/><Relationship Id="rId38" Type="http://schemas.openxmlformats.org/officeDocument/2006/relationships/image" Target="../media/image77.png"/><Relationship Id="rId46" Type="http://schemas.openxmlformats.org/officeDocument/2006/relationships/image" Target="../media/image85.png"/><Relationship Id="rId59" Type="http://schemas.openxmlformats.org/officeDocument/2006/relationships/image" Target="../media/image98.png"/><Relationship Id="rId67" Type="http://schemas.openxmlformats.org/officeDocument/2006/relationships/image" Target="../media/image106.png"/><Relationship Id="rId20" Type="http://schemas.openxmlformats.org/officeDocument/2006/relationships/image" Target="../media/image59.png"/><Relationship Id="rId41" Type="http://schemas.openxmlformats.org/officeDocument/2006/relationships/image" Target="../media/image80.png"/><Relationship Id="rId54" Type="http://schemas.openxmlformats.org/officeDocument/2006/relationships/image" Target="../media/image93.png"/><Relationship Id="rId62" Type="http://schemas.openxmlformats.org/officeDocument/2006/relationships/image" Target="../media/image101.png"/><Relationship Id="rId70" Type="http://schemas.openxmlformats.org/officeDocument/2006/relationships/image" Target="../media/image109.png"/><Relationship Id="rId75" Type="http://schemas.openxmlformats.org/officeDocument/2006/relationships/image" Target="../media/image114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5" Type="http://schemas.openxmlformats.org/officeDocument/2006/relationships/image" Target="../media/image54.png"/><Relationship Id="rId23" Type="http://schemas.openxmlformats.org/officeDocument/2006/relationships/image" Target="../media/image62.png"/><Relationship Id="rId28" Type="http://schemas.openxmlformats.org/officeDocument/2006/relationships/image" Target="../media/image67.png"/><Relationship Id="rId36" Type="http://schemas.openxmlformats.org/officeDocument/2006/relationships/image" Target="../media/image75.png"/><Relationship Id="rId49" Type="http://schemas.openxmlformats.org/officeDocument/2006/relationships/image" Target="../media/image88.png"/><Relationship Id="rId57" Type="http://schemas.openxmlformats.org/officeDocument/2006/relationships/image" Target="../media/image96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image" Target="../media/image126.png"/><Relationship Id="rId26" Type="http://schemas.openxmlformats.org/officeDocument/2006/relationships/image" Target="../media/image134.png"/><Relationship Id="rId39" Type="http://schemas.openxmlformats.org/officeDocument/2006/relationships/image" Target="../media/image147.png"/><Relationship Id="rId21" Type="http://schemas.openxmlformats.org/officeDocument/2006/relationships/image" Target="../media/image129.png"/><Relationship Id="rId34" Type="http://schemas.openxmlformats.org/officeDocument/2006/relationships/image" Target="../media/image142.png"/><Relationship Id="rId42" Type="http://schemas.openxmlformats.org/officeDocument/2006/relationships/image" Target="../media/image150.png"/><Relationship Id="rId47" Type="http://schemas.openxmlformats.org/officeDocument/2006/relationships/image" Target="../media/image155.png"/><Relationship Id="rId50" Type="http://schemas.openxmlformats.org/officeDocument/2006/relationships/image" Target="../media/image158.png"/><Relationship Id="rId55" Type="http://schemas.openxmlformats.org/officeDocument/2006/relationships/image" Target="../media/image163.png"/><Relationship Id="rId63" Type="http://schemas.openxmlformats.org/officeDocument/2006/relationships/image" Target="../media/image171.png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6" Type="http://schemas.openxmlformats.org/officeDocument/2006/relationships/image" Target="../media/image124.png"/><Relationship Id="rId20" Type="http://schemas.openxmlformats.org/officeDocument/2006/relationships/image" Target="../media/image128.png"/><Relationship Id="rId29" Type="http://schemas.openxmlformats.org/officeDocument/2006/relationships/image" Target="../media/image137.png"/><Relationship Id="rId41" Type="http://schemas.openxmlformats.org/officeDocument/2006/relationships/image" Target="../media/image149.png"/><Relationship Id="rId54" Type="http://schemas.openxmlformats.org/officeDocument/2006/relationships/image" Target="../media/image162.png"/><Relationship Id="rId62" Type="http://schemas.openxmlformats.org/officeDocument/2006/relationships/image" Target="../media/image170.png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image" Target="../media/image132.png"/><Relationship Id="rId32" Type="http://schemas.openxmlformats.org/officeDocument/2006/relationships/image" Target="../media/image140.png"/><Relationship Id="rId37" Type="http://schemas.openxmlformats.org/officeDocument/2006/relationships/image" Target="../media/image145.png"/><Relationship Id="rId40" Type="http://schemas.openxmlformats.org/officeDocument/2006/relationships/image" Target="../media/image148.png"/><Relationship Id="rId45" Type="http://schemas.openxmlformats.org/officeDocument/2006/relationships/image" Target="../media/image153.png"/><Relationship Id="rId53" Type="http://schemas.openxmlformats.org/officeDocument/2006/relationships/image" Target="../media/image161.png"/><Relationship Id="rId58" Type="http://schemas.openxmlformats.org/officeDocument/2006/relationships/image" Target="../media/image166.png"/><Relationship Id="rId5" Type="http://schemas.openxmlformats.org/officeDocument/2006/relationships/chart" Target="../charts/chart5.xml"/><Relationship Id="rId15" Type="http://schemas.openxmlformats.org/officeDocument/2006/relationships/image" Target="../media/image123.png"/><Relationship Id="rId23" Type="http://schemas.openxmlformats.org/officeDocument/2006/relationships/image" Target="../media/image131.png"/><Relationship Id="rId28" Type="http://schemas.openxmlformats.org/officeDocument/2006/relationships/image" Target="../media/image136.png"/><Relationship Id="rId36" Type="http://schemas.openxmlformats.org/officeDocument/2006/relationships/image" Target="../media/image144.png"/><Relationship Id="rId49" Type="http://schemas.openxmlformats.org/officeDocument/2006/relationships/image" Target="../media/image157.png"/><Relationship Id="rId57" Type="http://schemas.openxmlformats.org/officeDocument/2006/relationships/image" Target="../media/image165.png"/><Relationship Id="rId61" Type="http://schemas.openxmlformats.org/officeDocument/2006/relationships/image" Target="../media/image169.png"/><Relationship Id="rId10" Type="http://schemas.openxmlformats.org/officeDocument/2006/relationships/chart" Target="../charts/chart10.xml"/><Relationship Id="rId19" Type="http://schemas.openxmlformats.org/officeDocument/2006/relationships/image" Target="../media/image127.png"/><Relationship Id="rId31" Type="http://schemas.openxmlformats.org/officeDocument/2006/relationships/image" Target="../media/image139.png"/><Relationship Id="rId44" Type="http://schemas.openxmlformats.org/officeDocument/2006/relationships/image" Target="../media/image152.png"/><Relationship Id="rId52" Type="http://schemas.openxmlformats.org/officeDocument/2006/relationships/image" Target="../media/image160.png"/><Relationship Id="rId60" Type="http://schemas.openxmlformats.org/officeDocument/2006/relationships/image" Target="../media/image168.png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image" Target="../media/image122.png"/><Relationship Id="rId22" Type="http://schemas.openxmlformats.org/officeDocument/2006/relationships/image" Target="../media/image130.png"/><Relationship Id="rId27" Type="http://schemas.openxmlformats.org/officeDocument/2006/relationships/image" Target="../media/image135.png"/><Relationship Id="rId30" Type="http://schemas.openxmlformats.org/officeDocument/2006/relationships/image" Target="../media/image138.png"/><Relationship Id="rId35" Type="http://schemas.openxmlformats.org/officeDocument/2006/relationships/image" Target="../media/image143.png"/><Relationship Id="rId43" Type="http://schemas.openxmlformats.org/officeDocument/2006/relationships/image" Target="../media/image151.png"/><Relationship Id="rId48" Type="http://schemas.openxmlformats.org/officeDocument/2006/relationships/image" Target="../media/image156.png"/><Relationship Id="rId56" Type="http://schemas.openxmlformats.org/officeDocument/2006/relationships/image" Target="../media/image164.png"/><Relationship Id="rId64" Type="http://schemas.openxmlformats.org/officeDocument/2006/relationships/image" Target="../media/image172.png"/><Relationship Id="rId8" Type="http://schemas.openxmlformats.org/officeDocument/2006/relationships/chart" Target="../charts/chart8.xml"/><Relationship Id="rId51" Type="http://schemas.openxmlformats.org/officeDocument/2006/relationships/image" Target="../media/image159.png"/><Relationship Id="rId3" Type="http://schemas.openxmlformats.org/officeDocument/2006/relationships/chart" Target="../charts/chart3.xml"/><Relationship Id="rId12" Type="http://schemas.openxmlformats.org/officeDocument/2006/relationships/chart" Target="../charts/chart12.xml"/><Relationship Id="rId17" Type="http://schemas.openxmlformats.org/officeDocument/2006/relationships/image" Target="../media/image125.png"/><Relationship Id="rId25" Type="http://schemas.openxmlformats.org/officeDocument/2006/relationships/image" Target="../media/image133.png"/><Relationship Id="rId33" Type="http://schemas.openxmlformats.org/officeDocument/2006/relationships/image" Target="../media/image141.png"/><Relationship Id="rId38" Type="http://schemas.openxmlformats.org/officeDocument/2006/relationships/image" Target="../media/image146.png"/><Relationship Id="rId46" Type="http://schemas.openxmlformats.org/officeDocument/2006/relationships/image" Target="../media/image154.png"/><Relationship Id="rId59" Type="http://schemas.openxmlformats.org/officeDocument/2006/relationships/image" Target="../media/image16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67.png"/><Relationship Id="rId3" Type="http://schemas.openxmlformats.org/officeDocument/2006/relationships/image" Target="../media/image128.png"/><Relationship Id="rId7" Type="http://schemas.openxmlformats.org/officeDocument/2006/relationships/image" Target="../media/image14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27.png"/><Relationship Id="rId16" Type="http://schemas.openxmlformats.org/officeDocument/2006/relationships/image" Target="../media/image170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11" Type="http://schemas.openxmlformats.org/officeDocument/2006/relationships/image" Target="../media/image165.png"/><Relationship Id="rId5" Type="http://schemas.openxmlformats.org/officeDocument/2006/relationships/image" Target="../media/image130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4" Type="http://schemas.openxmlformats.org/officeDocument/2006/relationships/image" Target="../media/image129.png"/><Relationship Id="rId9" Type="http://schemas.openxmlformats.org/officeDocument/2006/relationships/image" Target="../media/image14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5223</xdr:colOff>
      <xdr:row>3</xdr:row>
      <xdr:rowOff>0</xdr:rowOff>
    </xdr:from>
    <xdr:to>
      <xdr:col>1</xdr:col>
      <xdr:colOff>1597025</xdr:colOff>
      <xdr:row>3</xdr:row>
      <xdr:rowOff>1113443</xdr:rowOff>
    </xdr:to>
    <xdr:pic>
      <xdr:nvPicPr>
        <xdr:cNvPr id="2" name="Image 1" descr="60mm Petri Dish No Vents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7223" y="247650"/>
          <a:ext cx="1518777" cy="1113443"/>
        </a:xfrm>
        <a:prstGeom prst="rect">
          <a:avLst/>
        </a:prstGeom>
        <a:noFill/>
        <a:ln>
          <a:prstDash val="solid"/>
        </a:ln>
      </xdr:spPr>
    </xdr:pic>
    <xdr:clientData/>
  </xdr:twoCellAnchor>
  <xdr:twoCellAnchor editAs="oneCell">
    <xdr:from>
      <xdr:col>1</xdr:col>
      <xdr:colOff>1</xdr:colOff>
      <xdr:row>4</xdr:row>
      <xdr:rowOff>1</xdr:rowOff>
    </xdr:from>
    <xdr:to>
      <xdr:col>1</xdr:col>
      <xdr:colOff>1276275</xdr:colOff>
      <xdr:row>5</xdr:row>
      <xdr:rowOff>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62001" y="1390651"/>
          <a:ext cx="127627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6</xdr:row>
      <xdr:rowOff>0</xdr:rowOff>
    </xdr:from>
    <xdr:to>
      <xdr:col>1</xdr:col>
      <xdr:colOff>1597026</xdr:colOff>
      <xdr:row>6</xdr:row>
      <xdr:rowOff>876965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rot="16200000" flipH="1">
          <a:off x="1085518" y="3353133"/>
          <a:ext cx="876965" cy="1524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6</xdr:row>
      <xdr:rowOff>1123950</xdr:rowOff>
    </xdr:from>
    <xdr:to>
      <xdr:col>1</xdr:col>
      <xdr:colOff>676434</xdr:colOff>
      <xdr:row>8</xdr:row>
      <xdr:rowOff>0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62000" y="4800600"/>
          <a:ext cx="676434" cy="11620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657724</xdr:colOff>
      <xdr:row>9</xdr:row>
      <xdr:rowOff>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62000" y="5962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654488</xdr:colOff>
      <xdr:row>11</xdr:row>
      <xdr:rowOff>0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2000" y="8248650"/>
          <a:ext cx="6544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13</xdr:row>
      <xdr:rowOff>0</xdr:rowOff>
    </xdr:from>
    <xdr:to>
      <xdr:col>1</xdr:col>
      <xdr:colOff>1210689</xdr:colOff>
      <xdr:row>14</xdr:row>
      <xdr:rowOff>0</xdr:rowOff>
    </xdr:to>
    <xdr:pic>
      <xdr:nvPicPr>
        <xdr:cNvPr id="8" name="Image 7"/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l="16834" t="35606" r="19865" b="29924"/>
        <a:stretch>
          <a:fillRect/>
        </a:stretch>
      </xdr:blipFill>
      <xdr:spPr>
        <a:xfrm>
          <a:off x="762001" y="11677650"/>
          <a:ext cx="12106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654224</xdr:colOff>
      <xdr:row>10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 flipH="1">
          <a:off x="762000" y="7105650"/>
          <a:ext cx="6542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1</xdr:rowOff>
    </xdr:from>
    <xdr:to>
      <xdr:col>2</xdr:col>
      <xdr:colOff>647409</xdr:colOff>
      <xdr:row>9</xdr:row>
      <xdr:rowOff>1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0" y="5962651"/>
          <a:ext cx="647409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412093</xdr:colOff>
      <xdr:row>15</xdr:row>
      <xdr:rowOff>0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00" y="12820650"/>
          <a:ext cx="41209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57150</xdr:colOff>
      <xdr:row>5</xdr:row>
      <xdr:rowOff>1142999</xdr:rowOff>
    </xdr:from>
    <xdr:to>
      <xdr:col>2</xdr:col>
      <xdr:colOff>1597025</xdr:colOff>
      <xdr:row>6</xdr:row>
      <xdr:rowOff>1017092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3150" y="3676649"/>
          <a:ext cx="1466850" cy="101709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19050</xdr:rowOff>
    </xdr:from>
    <xdr:to>
      <xdr:col>2</xdr:col>
      <xdr:colOff>1000476</xdr:colOff>
      <xdr:row>8</xdr:row>
      <xdr:rowOff>0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flipH="1">
          <a:off x="2285999" y="4838700"/>
          <a:ext cx="1000476" cy="11239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332544</xdr:colOff>
      <xdr:row>5</xdr:row>
      <xdr:rowOff>0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flipH="1">
          <a:off x="2286000" y="1390650"/>
          <a:ext cx="33254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10</xdr:row>
      <xdr:rowOff>1</xdr:rowOff>
    </xdr:from>
    <xdr:to>
      <xdr:col>2</xdr:col>
      <xdr:colOff>540616</xdr:colOff>
      <xdr:row>11</xdr:row>
      <xdr:rowOff>1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6000" y="8248651"/>
          <a:ext cx="5406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247649</xdr:rowOff>
    </xdr:from>
    <xdr:to>
      <xdr:col>2</xdr:col>
      <xdr:colOff>1597025</xdr:colOff>
      <xdr:row>3</xdr:row>
      <xdr:rowOff>899662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86000" y="247649"/>
          <a:ext cx="1524000" cy="89966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13</xdr:row>
      <xdr:rowOff>1</xdr:rowOff>
    </xdr:from>
    <xdr:to>
      <xdr:col>2</xdr:col>
      <xdr:colOff>1612341</xdr:colOff>
      <xdr:row>14</xdr:row>
      <xdr:rowOff>1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86000" y="11677651"/>
          <a:ext cx="15393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666700</xdr:colOff>
      <xdr:row>13</xdr:row>
      <xdr:rowOff>0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86000" y="10534650"/>
          <a:ext cx="66670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767472</xdr:colOff>
      <xdr:row>18</xdr:row>
      <xdr:rowOff>0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86000" y="16249650"/>
          <a:ext cx="767472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9</xdr:row>
      <xdr:rowOff>9525</xdr:rowOff>
    </xdr:from>
    <xdr:to>
      <xdr:col>2</xdr:col>
      <xdr:colOff>255529</xdr:colOff>
      <xdr:row>10</xdr:row>
      <xdr:rowOff>0</xdr:rowOff>
    </xdr:to>
    <xdr:pic>
      <xdr:nvPicPr>
        <xdr:cNvPr id="24" name="Image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86000" y="7115175"/>
          <a:ext cx="255529" cy="11334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1308387</xdr:colOff>
      <xdr:row>17</xdr:row>
      <xdr:rowOff>1095375</xdr:rowOff>
    </xdr:to>
    <xdr:pic>
      <xdr:nvPicPr>
        <xdr:cNvPr id="26" name="Image 25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762000" y="16249650"/>
          <a:ext cx="1308387" cy="10953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657724</xdr:colOff>
      <xdr:row>17</xdr:row>
      <xdr:rowOff>0</xdr:rowOff>
    </xdr:to>
    <xdr:pic>
      <xdr:nvPicPr>
        <xdr:cNvPr id="27" name="Image 26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762000" y="15106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15</xdr:row>
      <xdr:rowOff>0</xdr:rowOff>
    </xdr:from>
    <xdr:to>
      <xdr:col>1</xdr:col>
      <xdr:colOff>1597026</xdr:colOff>
      <xdr:row>15</xdr:row>
      <xdr:rowOff>976548</xdr:rowOff>
    </xdr:to>
    <xdr:pic>
      <xdr:nvPicPr>
        <xdr:cNvPr id="28" name="Image 27"/>
        <xdr:cNvPicPr>
          <a:picLocks noChangeAspect="1"/>
        </xdr:cNvPicPr>
      </xdr:nvPicPr>
      <xdr:blipFill rotWithShape="1">
        <a:blip xmlns:r="http://schemas.openxmlformats.org/officeDocument/2006/relationships" r:embed="rId22" cstate="print"/>
        <a:srcRect t="34343" b="28788"/>
        <a:stretch>
          <a:fillRect/>
        </a:stretch>
      </xdr:blipFill>
      <xdr:spPr>
        <a:xfrm>
          <a:off x="762001" y="13963650"/>
          <a:ext cx="1524000" cy="976548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1</xdr:colOff>
      <xdr:row>15</xdr:row>
      <xdr:rowOff>0</xdr:rowOff>
    </xdr:from>
    <xdr:to>
      <xdr:col>2</xdr:col>
      <xdr:colOff>1597026</xdr:colOff>
      <xdr:row>15</xdr:row>
      <xdr:rowOff>691487</xdr:rowOff>
    </xdr:to>
    <xdr:pic>
      <xdr:nvPicPr>
        <xdr:cNvPr id="29" name="Image 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1" y="13963650"/>
          <a:ext cx="1524000" cy="69148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833443</xdr:colOff>
      <xdr:row>17</xdr:row>
      <xdr:rowOff>0</xdr:rowOff>
    </xdr:to>
    <xdr:pic>
      <xdr:nvPicPr>
        <xdr:cNvPr id="30" name="Image 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0" y="15106650"/>
          <a:ext cx="83344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4</xdr:col>
      <xdr:colOff>3175</xdr:colOff>
      <xdr:row>4</xdr:row>
      <xdr:rowOff>0</xdr:rowOff>
    </xdr:to>
    <xdr:pic>
      <xdr:nvPicPr>
        <xdr:cNvPr id="54" name="Image 53"/>
        <xdr:cNvPicPr>
          <a:picLocks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3810000" y="247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4</xdr:col>
      <xdr:colOff>3175</xdr:colOff>
      <xdr:row>5</xdr:row>
      <xdr:rowOff>0</xdr:rowOff>
    </xdr:to>
    <xdr:pic>
      <xdr:nvPicPr>
        <xdr:cNvPr id="55" name="Image 54"/>
        <xdr:cNvPicPr>
          <a:picLocks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3810000" y="1390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4</xdr:col>
      <xdr:colOff>3175</xdr:colOff>
      <xdr:row>6</xdr:row>
      <xdr:rowOff>0</xdr:rowOff>
    </xdr:to>
    <xdr:pic>
      <xdr:nvPicPr>
        <xdr:cNvPr id="56" name="Image 55"/>
        <xdr:cNvPicPr>
          <a:picLocks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3810000" y="2533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4</xdr:col>
      <xdr:colOff>3175</xdr:colOff>
      <xdr:row>7</xdr:row>
      <xdr:rowOff>0</xdr:rowOff>
    </xdr:to>
    <xdr:pic>
      <xdr:nvPicPr>
        <xdr:cNvPr id="57" name="Image 56"/>
        <xdr:cNvPicPr>
          <a:picLocks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3810000" y="3676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4</xdr:col>
      <xdr:colOff>3175</xdr:colOff>
      <xdr:row>8</xdr:row>
      <xdr:rowOff>0</xdr:rowOff>
    </xdr:to>
    <xdr:pic>
      <xdr:nvPicPr>
        <xdr:cNvPr id="58" name="Image 57"/>
        <xdr:cNvPicPr>
          <a:picLocks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3810000" y="4819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4</xdr:col>
      <xdr:colOff>3175</xdr:colOff>
      <xdr:row>9</xdr:row>
      <xdr:rowOff>0</xdr:rowOff>
    </xdr:to>
    <xdr:pic>
      <xdr:nvPicPr>
        <xdr:cNvPr id="59" name="Image 58"/>
        <xdr:cNvPicPr>
          <a:picLocks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3810000" y="5962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4</xdr:col>
      <xdr:colOff>3175</xdr:colOff>
      <xdr:row>10</xdr:row>
      <xdr:rowOff>0</xdr:rowOff>
    </xdr:to>
    <xdr:pic>
      <xdr:nvPicPr>
        <xdr:cNvPr id="60" name="Image 59"/>
        <xdr:cNvPicPr>
          <a:picLocks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3810000" y="7105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4</xdr:col>
      <xdr:colOff>3175</xdr:colOff>
      <xdr:row>11</xdr:row>
      <xdr:rowOff>0</xdr:rowOff>
    </xdr:to>
    <xdr:pic>
      <xdr:nvPicPr>
        <xdr:cNvPr id="61" name="Image 60"/>
        <xdr:cNvPicPr>
          <a:picLocks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3810000" y="8248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4</xdr:col>
      <xdr:colOff>3175</xdr:colOff>
      <xdr:row>12</xdr:row>
      <xdr:rowOff>0</xdr:rowOff>
    </xdr:to>
    <xdr:pic>
      <xdr:nvPicPr>
        <xdr:cNvPr id="62" name="Image 61"/>
        <xdr:cNvPicPr>
          <a:picLocks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3810000" y="9391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4</xdr:col>
      <xdr:colOff>3175</xdr:colOff>
      <xdr:row>13</xdr:row>
      <xdr:rowOff>0</xdr:rowOff>
    </xdr:to>
    <xdr:pic>
      <xdr:nvPicPr>
        <xdr:cNvPr id="63" name="Image 62"/>
        <xdr:cNvPicPr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810000" y="10534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4</xdr:col>
      <xdr:colOff>3175</xdr:colOff>
      <xdr:row>14</xdr:row>
      <xdr:rowOff>0</xdr:rowOff>
    </xdr:to>
    <xdr:pic>
      <xdr:nvPicPr>
        <xdr:cNvPr id="64" name="Image 63"/>
        <xdr:cNvPicPr>
          <a:picLocks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3810000" y="11677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3175</xdr:colOff>
      <xdr:row>15</xdr:row>
      <xdr:rowOff>0</xdr:rowOff>
    </xdr:to>
    <xdr:pic>
      <xdr:nvPicPr>
        <xdr:cNvPr id="65" name="Image 64"/>
        <xdr:cNvPicPr>
          <a:picLocks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3810000" y="12820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4</xdr:col>
      <xdr:colOff>3175</xdr:colOff>
      <xdr:row>16</xdr:row>
      <xdr:rowOff>0</xdr:rowOff>
    </xdr:to>
    <xdr:pic>
      <xdr:nvPicPr>
        <xdr:cNvPr id="66" name="Image 65"/>
        <xdr:cNvPicPr>
          <a:picLocks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3810000" y="13963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3175</xdr:colOff>
      <xdr:row>17</xdr:row>
      <xdr:rowOff>0</xdr:rowOff>
    </xdr:to>
    <xdr:pic>
      <xdr:nvPicPr>
        <xdr:cNvPr id="67" name="Image 66"/>
        <xdr:cNvPicPr>
          <a:picLocks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810000" y="15106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17</xdr:row>
      <xdr:rowOff>0</xdr:rowOff>
    </xdr:from>
    <xdr:to>
      <xdr:col>4</xdr:col>
      <xdr:colOff>3175</xdr:colOff>
      <xdr:row>18</xdr:row>
      <xdr:rowOff>0</xdr:rowOff>
    </xdr:to>
    <xdr:pic>
      <xdr:nvPicPr>
        <xdr:cNvPr id="68" name="Image 67"/>
        <xdr:cNvPicPr>
          <a:picLocks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3810000" y="16249650"/>
          <a:ext cx="1381125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49" name="Image 98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52500" y="2794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0</xdr:rowOff>
    </xdr:from>
    <xdr:to>
      <xdr:col>3</xdr:col>
      <xdr:colOff>1418549</xdr:colOff>
      <xdr:row>3</xdr:row>
      <xdr:rowOff>1134000</xdr:rowOff>
    </xdr:to>
    <xdr:pic>
      <xdr:nvPicPr>
        <xdr:cNvPr id="50" name="Image 5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4332" y="279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4</xdr:row>
      <xdr:rowOff>9000</xdr:rowOff>
    </xdr:from>
    <xdr:to>
      <xdr:col>3</xdr:col>
      <xdr:colOff>7407</xdr:colOff>
      <xdr:row>5</xdr:row>
      <xdr:rowOff>0</xdr:rowOff>
    </xdr:to>
    <xdr:pic>
      <xdr:nvPicPr>
        <xdr:cNvPr id="51" name="Image 114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52499" y="3946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1141318</xdr:rowOff>
    </xdr:from>
    <xdr:to>
      <xdr:col>3</xdr:col>
      <xdr:colOff>1425901</xdr:colOff>
      <xdr:row>4</xdr:row>
      <xdr:rowOff>1132318</xdr:rowOff>
    </xdr:to>
    <xdr:pic>
      <xdr:nvPicPr>
        <xdr:cNvPr id="52" name="Image 6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4332" y="3935318"/>
          <a:ext cx="142590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6</xdr:row>
      <xdr:rowOff>0</xdr:rowOff>
    </xdr:from>
    <xdr:to>
      <xdr:col>2</xdr:col>
      <xdr:colOff>1124063</xdr:colOff>
      <xdr:row>6</xdr:row>
      <xdr:rowOff>1134000</xdr:rowOff>
    </xdr:to>
    <xdr:pic>
      <xdr:nvPicPr>
        <xdr:cNvPr id="53" name="Image 1154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52498" y="6223000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5</xdr:row>
      <xdr:rowOff>1141319</xdr:rowOff>
    </xdr:from>
    <xdr:to>
      <xdr:col>3</xdr:col>
      <xdr:colOff>1425903</xdr:colOff>
      <xdr:row>6</xdr:row>
      <xdr:rowOff>1132319</xdr:rowOff>
    </xdr:to>
    <xdr:pic>
      <xdr:nvPicPr>
        <xdr:cNvPr id="54" name="Image 115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74333" y="6221319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6</xdr:row>
      <xdr:rowOff>1141319</xdr:rowOff>
    </xdr:from>
    <xdr:to>
      <xdr:col>2</xdr:col>
      <xdr:colOff>1124064</xdr:colOff>
      <xdr:row>7</xdr:row>
      <xdr:rowOff>1132319</xdr:rowOff>
    </xdr:to>
    <xdr:pic>
      <xdr:nvPicPr>
        <xdr:cNvPr id="55" name="Image 1163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52499" y="7364319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1425903</xdr:colOff>
      <xdr:row>7</xdr:row>
      <xdr:rowOff>1134000</xdr:rowOff>
    </xdr:to>
    <xdr:pic>
      <xdr:nvPicPr>
        <xdr:cNvPr id="56" name="Image 116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4333" y="7366000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11</xdr:row>
      <xdr:rowOff>0</xdr:rowOff>
    </xdr:from>
    <xdr:to>
      <xdr:col>3</xdr:col>
      <xdr:colOff>18</xdr:colOff>
      <xdr:row>11</xdr:row>
      <xdr:rowOff>1134000</xdr:rowOff>
    </xdr:to>
    <xdr:pic>
      <xdr:nvPicPr>
        <xdr:cNvPr id="57" name="Image 1140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952499" y="11938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1142999</xdr:rowOff>
    </xdr:from>
    <xdr:to>
      <xdr:col>3</xdr:col>
      <xdr:colOff>1204072</xdr:colOff>
      <xdr:row>11</xdr:row>
      <xdr:rowOff>1133999</xdr:rowOff>
    </xdr:to>
    <xdr:pic>
      <xdr:nvPicPr>
        <xdr:cNvPr id="58" name="Image 114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74333" y="11937999"/>
          <a:ext cx="120407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12</xdr:row>
      <xdr:rowOff>0</xdr:rowOff>
    </xdr:from>
    <xdr:to>
      <xdr:col>3</xdr:col>
      <xdr:colOff>18</xdr:colOff>
      <xdr:row>12</xdr:row>
      <xdr:rowOff>1134000</xdr:rowOff>
    </xdr:to>
    <xdr:pic>
      <xdr:nvPicPr>
        <xdr:cNvPr id="59" name="Image 1219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99" y="13081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1428001</xdr:colOff>
      <xdr:row>12</xdr:row>
      <xdr:rowOff>1134000</xdr:rowOff>
    </xdr:to>
    <xdr:pic>
      <xdr:nvPicPr>
        <xdr:cNvPr id="60" name="Image 12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74333" y="13081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21167</xdr:colOff>
      <xdr:row>34</xdr:row>
      <xdr:rowOff>0</xdr:rowOff>
    </xdr:from>
    <xdr:to>
      <xdr:col>3</xdr:col>
      <xdr:colOff>0</xdr:colOff>
      <xdr:row>35</xdr:row>
      <xdr:rowOff>0</xdr:rowOff>
    </xdr:to>
    <xdr:pic>
      <xdr:nvPicPr>
        <xdr:cNvPr id="61" name="Image 2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23056" y="38219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3</xdr:col>
      <xdr:colOff>0</xdr:colOff>
      <xdr:row>27</xdr:row>
      <xdr:rowOff>0</xdr:rowOff>
    </xdr:to>
    <xdr:pic>
      <xdr:nvPicPr>
        <xdr:cNvPr id="102" name="Image 2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01889" y="29075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0</xdr:colOff>
      <xdr:row>30</xdr:row>
      <xdr:rowOff>0</xdr:rowOff>
    </xdr:to>
    <xdr:pic>
      <xdr:nvPicPr>
        <xdr:cNvPr id="188" name="Image 24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2500" y="32512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13</xdr:row>
      <xdr:rowOff>0</xdr:rowOff>
    </xdr:from>
    <xdr:to>
      <xdr:col>3</xdr:col>
      <xdr:colOff>18</xdr:colOff>
      <xdr:row>13</xdr:row>
      <xdr:rowOff>1134000</xdr:rowOff>
    </xdr:to>
    <xdr:pic>
      <xdr:nvPicPr>
        <xdr:cNvPr id="208" name="Image 32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2499" y="14224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9525</xdr:colOff>
      <xdr:row>13</xdr:row>
      <xdr:rowOff>0</xdr:rowOff>
    </xdr:from>
    <xdr:to>
      <xdr:col>3</xdr:col>
      <xdr:colOff>1428075</xdr:colOff>
      <xdr:row>13</xdr:row>
      <xdr:rowOff>1134000</xdr:rowOff>
    </xdr:to>
    <xdr:pic>
      <xdr:nvPicPr>
        <xdr:cNvPr id="209" name="Image 285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83858" y="1422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0</xdr:colOff>
      <xdr:row>37</xdr:row>
      <xdr:rowOff>0</xdr:rowOff>
    </xdr:to>
    <xdr:pic>
      <xdr:nvPicPr>
        <xdr:cNvPr id="210" name="Image 4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01889" y="40505944"/>
          <a:ext cx="117827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3</xdr:col>
      <xdr:colOff>0</xdr:colOff>
      <xdr:row>31</xdr:row>
      <xdr:rowOff>0</xdr:rowOff>
    </xdr:to>
    <xdr:pic>
      <xdr:nvPicPr>
        <xdr:cNvPr id="226" name="Image 214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r="20339"/>
        <a:stretch>
          <a:fillRect/>
        </a:stretch>
      </xdr:blipFill>
      <xdr:spPr>
        <a:xfrm>
          <a:off x="1001889" y="33647944"/>
          <a:ext cx="117827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29</xdr:row>
      <xdr:rowOff>1</xdr:rowOff>
    </xdr:from>
    <xdr:to>
      <xdr:col>3</xdr:col>
      <xdr:colOff>1078520</xdr:colOff>
      <xdr:row>29</xdr:row>
      <xdr:rowOff>1134001</xdr:rowOff>
    </xdr:to>
    <xdr:pic>
      <xdr:nvPicPr>
        <xdr:cNvPr id="227" name="Image 4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74332" y="32512001"/>
          <a:ext cx="107852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9</xdr:row>
      <xdr:rowOff>0</xdr:rowOff>
    </xdr:from>
    <xdr:to>
      <xdr:col>3</xdr:col>
      <xdr:colOff>18</xdr:colOff>
      <xdr:row>9</xdr:row>
      <xdr:rowOff>1134000</xdr:rowOff>
    </xdr:to>
    <xdr:pic>
      <xdr:nvPicPr>
        <xdr:cNvPr id="228" name="Image 1169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952499" y="9652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14</xdr:row>
      <xdr:rowOff>0</xdr:rowOff>
    </xdr:from>
    <xdr:to>
      <xdr:col>3</xdr:col>
      <xdr:colOff>18</xdr:colOff>
      <xdr:row>14</xdr:row>
      <xdr:rowOff>1134000</xdr:rowOff>
    </xdr:to>
    <xdr:pic>
      <xdr:nvPicPr>
        <xdr:cNvPr id="229" name="Image 282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952499" y="15367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677330</xdr:colOff>
      <xdr:row>17</xdr:row>
      <xdr:rowOff>0</xdr:rowOff>
    </xdr:from>
    <xdr:to>
      <xdr:col>3</xdr:col>
      <xdr:colOff>7407</xdr:colOff>
      <xdr:row>17</xdr:row>
      <xdr:rowOff>1134000</xdr:rowOff>
    </xdr:to>
    <xdr:pic>
      <xdr:nvPicPr>
        <xdr:cNvPr id="230" name="Image 282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952497" y="18796000"/>
          <a:ext cx="1121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16</xdr:row>
      <xdr:rowOff>0</xdr:rowOff>
    </xdr:from>
    <xdr:to>
      <xdr:col>3</xdr:col>
      <xdr:colOff>12700</xdr:colOff>
      <xdr:row>16</xdr:row>
      <xdr:rowOff>1134000</xdr:rowOff>
    </xdr:to>
    <xdr:pic>
      <xdr:nvPicPr>
        <xdr:cNvPr id="231" name="Image 1169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952499" y="17653000"/>
          <a:ext cx="11218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18</xdr:row>
      <xdr:rowOff>1134000</xdr:rowOff>
    </xdr:to>
    <xdr:pic>
      <xdr:nvPicPr>
        <xdr:cNvPr id="232" name="Image 305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952500" y="19939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19</xdr:row>
      <xdr:rowOff>0</xdr:rowOff>
    </xdr:from>
    <xdr:to>
      <xdr:col>3</xdr:col>
      <xdr:colOff>7407</xdr:colOff>
      <xdr:row>19</xdr:row>
      <xdr:rowOff>1134000</xdr:rowOff>
    </xdr:to>
    <xdr:pic>
      <xdr:nvPicPr>
        <xdr:cNvPr id="233" name="Image 307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952499" y="21082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20</xdr:row>
      <xdr:rowOff>0</xdr:rowOff>
    </xdr:from>
    <xdr:to>
      <xdr:col>3</xdr:col>
      <xdr:colOff>7407</xdr:colOff>
      <xdr:row>20</xdr:row>
      <xdr:rowOff>1134000</xdr:rowOff>
    </xdr:to>
    <xdr:pic>
      <xdr:nvPicPr>
        <xdr:cNvPr id="234" name="Image 302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952499" y="22225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3</xdr:col>
      <xdr:colOff>0</xdr:colOff>
      <xdr:row>21</xdr:row>
      <xdr:rowOff>1134000</xdr:rowOff>
    </xdr:to>
    <xdr:pic>
      <xdr:nvPicPr>
        <xdr:cNvPr id="235" name="Image 309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952500" y="23368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22</xdr:row>
      <xdr:rowOff>9000</xdr:rowOff>
    </xdr:from>
    <xdr:to>
      <xdr:col>3</xdr:col>
      <xdr:colOff>0</xdr:colOff>
      <xdr:row>23</xdr:row>
      <xdr:rowOff>0</xdr:rowOff>
    </xdr:to>
    <xdr:pic>
      <xdr:nvPicPr>
        <xdr:cNvPr id="237" name="Image 201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001889" y="24512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21167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238" name="Image 417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023056" y="26789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2</xdr:row>
      <xdr:rowOff>1134000</xdr:rowOff>
    </xdr:to>
    <xdr:pic>
      <xdr:nvPicPr>
        <xdr:cNvPr id="239" name="Image 417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005417" y="1640417"/>
          <a:ext cx="11747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3</xdr:col>
      <xdr:colOff>0</xdr:colOff>
      <xdr:row>25</xdr:row>
      <xdr:rowOff>1134000</xdr:rowOff>
    </xdr:to>
    <xdr:pic>
      <xdr:nvPicPr>
        <xdr:cNvPr id="241" name="Image 559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001889" y="27932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0</xdr:colOff>
      <xdr:row>32</xdr:row>
      <xdr:rowOff>0</xdr:rowOff>
    </xdr:to>
    <xdr:pic>
      <xdr:nvPicPr>
        <xdr:cNvPr id="242" name="Image 559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952500" y="34798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32</xdr:row>
      <xdr:rowOff>0</xdr:rowOff>
    </xdr:from>
    <xdr:to>
      <xdr:col>3</xdr:col>
      <xdr:colOff>7407</xdr:colOff>
      <xdr:row>32</xdr:row>
      <xdr:rowOff>1134000</xdr:rowOff>
    </xdr:to>
    <xdr:pic>
      <xdr:nvPicPr>
        <xdr:cNvPr id="243" name="Image 214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r="20339"/>
        <a:stretch>
          <a:fillRect/>
        </a:stretch>
      </xdr:blipFill>
      <xdr:spPr>
        <a:xfrm>
          <a:off x="952499" y="35941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774856</xdr:colOff>
      <xdr:row>42</xdr:row>
      <xdr:rowOff>1134000</xdr:rowOff>
    </xdr:to>
    <xdr:pic>
      <xdr:nvPicPr>
        <xdr:cNvPr id="252" name="Image 33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01889" y="47363944"/>
          <a:ext cx="77485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9000</xdr:rowOff>
    </xdr:from>
    <xdr:to>
      <xdr:col>2</xdr:col>
      <xdr:colOff>748493</xdr:colOff>
      <xdr:row>44</xdr:row>
      <xdr:rowOff>0</xdr:rowOff>
    </xdr:to>
    <xdr:pic>
      <xdr:nvPicPr>
        <xdr:cNvPr id="253" name="Image 559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001889" y="48515944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9000</xdr:rowOff>
    </xdr:from>
    <xdr:to>
      <xdr:col>2</xdr:col>
      <xdr:colOff>748493</xdr:colOff>
      <xdr:row>39</xdr:row>
      <xdr:rowOff>0</xdr:rowOff>
    </xdr:to>
    <xdr:pic>
      <xdr:nvPicPr>
        <xdr:cNvPr id="254" name="Image 559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001889" y="42800944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</xdr:row>
      <xdr:rowOff>0</xdr:rowOff>
    </xdr:from>
    <xdr:to>
      <xdr:col>3</xdr:col>
      <xdr:colOff>12700</xdr:colOff>
      <xdr:row>2</xdr:row>
      <xdr:rowOff>0</xdr:rowOff>
    </xdr:to>
    <xdr:pic>
      <xdr:nvPicPr>
        <xdr:cNvPr id="255" name="Image 559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973665" y="497417"/>
          <a:ext cx="1206502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9351</xdr:colOff>
      <xdr:row>38</xdr:row>
      <xdr:rowOff>0</xdr:rowOff>
    </xdr:to>
    <xdr:pic>
      <xdr:nvPicPr>
        <xdr:cNvPr id="258" name="Image 62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01889" y="41648944"/>
          <a:ext cx="118762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1</xdr:rowOff>
    </xdr:from>
    <xdr:to>
      <xdr:col>2</xdr:col>
      <xdr:colOff>1113000</xdr:colOff>
      <xdr:row>5</xdr:row>
      <xdr:rowOff>1134001</xdr:rowOff>
    </xdr:to>
    <xdr:pic>
      <xdr:nvPicPr>
        <xdr:cNvPr id="107" name="Image 106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952501" y="5080001"/>
          <a:ext cx="11129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8</xdr:row>
      <xdr:rowOff>0</xdr:rowOff>
    </xdr:from>
    <xdr:to>
      <xdr:col>3</xdr:col>
      <xdr:colOff>19</xdr:colOff>
      <xdr:row>8</xdr:row>
      <xdr:rowOff>1134000</xdr:rowOff>
    </xdr:to>
    <xdr:pic>
      <xdr:nvPicPr>
        <xdr:cNvPr id="111" name="Image 110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952499" y="8509000"/>
          <a:ext cx="1113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10</xdr:row>
      <xdr:rowOff>0</xdr:rowOff>
    </xdr:from>
    <xdr:to>
      <xdr:col>3</xdr:col>
      <xdr:colOff>17</xdr:colOff>
      <xdr:row>10</xdr:row>
      <xdr:rowOff>1134000</xdr:rowOff>
    </xdr:to>
    <xdr:pic>
      <xdr:nvPicPr>
        <xdr:cNvPr id="115" name="Image 114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952498" y="10795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15</xdr:row>
      <xdr:rowOff>0</xdr:rowOff>
    </xdr:from>
    <xdr:to>
      <xdr:col>3</xdr:col>
      <xdr:colOff>18</xdr:colOff>
      <xdr:row>15</xdr:row>
      <xdr:rowOff>1134000</xdr:rowOff>
    </xdr:to>
    <xdr:pic>
      <xdr:nvPicPr>
        <xdr:cNvPr id="117" name="Image 116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952499" y="16510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3</xdr:col>
      <xdr:colOff>0</xdr:colOff>
      <xdr:row>33</xdr:row>
      <xdr:rowOff>1134000</xdr:rowOff>
    </xdr:to>
    <xdr:pic>
      <xdr:nvPicPr>
        <xdr:cNvPr id="105" name="Image 201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001889" y="37076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5</xdr:col>
      <xdr:colOff>0</xdr:colOff>
      <xdr:row>2</xdr:row>
      <xdr:rowOff>0</xdr:rowOff>
    </xdr:to>
    <xdr:pic>
      <xdr:nvPicPr>
        <xdr:cNvPr id="122" name="Image 121"/>
        <xdr:cNvPicPr>
          <a:picLocks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3571875" y="504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5</xdr:col>
      <xdr:colOff>0</xdr:colOff>
      <xdr:row>3</xdr:row>
      <xdr:rowOff>0</xdr:rowOff>
    </xdr:to>
    <xdr:pic>
      <xdr:nvPicPr>
        <xdr:cNvPr id="123" name="Image 122"/>
        <xdr:cNvPicPr>
          <a:picLocks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3571875" y="1647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5</xdr:col>
      <xdr:colOff>0</xdr:colOff>
      <xdr:row>4</xdr:row>
      <xdr:rowOff>0</xdr:rowOff>
    </xdr:to>
    <xdr:pic>
      <xdr:nvPicPr>
        <xdr:cNvPr id="124" name="Image 123"/>
        <xdr:cNvPicPr>
          <a:picLocks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3571875" y="2790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125" name="Image 124"/>
        <xdr:cNvPicPr>
          <a:picLocks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3571875" y="3933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5</xdr:col>
      <xdr:colOff>0</xdr:colOff>
      <xdr:row>6</xdr:row>
      <xdr:rowOff>0</xdr:rowOff>
    </xdr:to>
    <xdr:pic>
      <xdr:nvPicPr>
        <xdr:cNvPr id="126" name="Image 125"/>
        <xdr:cNvPicPr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571875" y="5076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5</xdr:col>
      <xdr:colOff>0</xdr:colOff>
      <xdr:row>7</xdr:row>
      <xdr:rowOff>0</xdr:rowOff>
    </xdr:to>
    <xdr:pic>
      <xdr:nvPicPr>
        <xdr:cNvPr id="127" name="Image 126"/>
        <xdr:cNvPicPr>
          <a:picLocks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3571875" y="6219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5</xdr:col>
      <xdr:colOff>0</xdr:colOff>
      <xdr:row>8</xdr:row>
      <xdr:rowOff>0</xdr:rowOff>
    </xdr:to>
    <xdr:pic>
      <xdr:nvPicPr>
        <xdr:cNvPr id="128" name="Image 127"/>
        <xdr:cNvPicPr>
          <a:picLocks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3571875" y="7362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5</xdr:col>
      <xdr:colOff>0</xdr:colOff>
      <xdr:row>9</xdr:row>
      <xdr:rowOff>0</xdr:rowOff>
    </xdr:to>
    <xdr:pic>
      <xdr:nvPicPr>
        <xdr:cNvPr id="129" name="Image 128"/>
        <xdr:cNvPicPr>
          <a:picLocks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3571875" y="8505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5</xdr:col>
      <xdr:colOff>0</xdr:colOff>
      <xdr:row>10</xdr:row>
      <xdr:rowOff>0</xdr:rowOff>
    </xdr:to>
    <xdr:pic>
      <xdr:nvPicPr>
        <xdr:cNvPr id="130" name="Image 129"/>
        <xdr:cNvPicPr>
          <a:picLocks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571875" y="9648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5</xdr:col>
      <xdr:colOff>0</xdr:colOff>
      <xdr:row>11</xdr:row>
      <xdr:rowOff>0</xdr:rowOff>
    </xdr:to>
    <xdr:pic>
      <xdr:nvPicPr>
        <xdr:cNvPr id="131" name="Image 130"/>
        <xdr:cNvPicPr>
          <a:picLocks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3571875" y="10791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11</xdr:row>
      <xdr:rowOff>0</xdr:rowOff>
    </xdr:from>
    <xdr:to>
      <xdr:col>5</xdr:col>
      <xdr:colOff>0</xdr:colOff>
      <xdr:row>12</xdr:row>
      <xdr:rowOff>0</xdr:rowOff>
    </xdr:to>
    <xdr:pic>
      <xdr:nvPicPr>
        <xdr:cNvPr id="132" name="Image 131"/>
        <xdr:cNvPicPr>
          <a:picLocks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3571875" y="11934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133" name="Image 132"/>
        <xdr:cNvPicPr>
          <a:picLocks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3571875" y="13077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5</xdr:col>
      <xdr:colOff>0</xdr:colOff>
      <xdr:row>14</xdr:row>
      <xdr:rowOff>0</xdr:rowOff>
    </xdr:to>
    <xdr:pic>
      <xdr:nvPicPr>
        <xdr:cNvPr id="134" name="Image 133"/>
        <xdr:cNvPicPr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3571875" y="14220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135" name="Image 134"/>
        <xdr:cNvPicPr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3571875" y="15363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15</xdr:row>
      <xdr:rowOff>0</xdr:rowOff>
    </xdr:from>
    <xdr:to>
      <xdr:col>5</xdr:col>
      <xdr:colOff>0</xdr:colOff>
      <xdr:row>16</xdr:row>
      <xdr:rowOff>0</xdr:rowOff>
    </xdr:to>
    <xdr:pic>
      <xdr:nvPicPr>
        <xdr:cNvPr id="136" name="Image 135"/>
        <xdr:cNvPicPr>
          <a:picLocks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3571875" y="16506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137" name="Image 136"/>
        <xdr:cNvPicPr>
          <a:picLocks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3571875" y="17649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5</xdr:col>
      <xdr:colOff>0</xdr:colOff>
      <xdr:row>18</xdr:row>
      <xdr:rowOff>0</xdr:rowOff>
    </xdr:to>
    <xdr:pic>
      <xdr:nvPicPr>
        <xdr:cNvPr id="138" name="Image 137"/>
        <xdr:cNvPicPr>
          <a:picLocks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3571875" y="18792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139" name="Image 138"/>
        <xdr:cNvPicPr>
          <a:picLocks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3571875" y="19935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19</xdr:row>
      <xdr:rowOff>0</xdr:rowOff>
    </xdr:from>
    <xdr:to>
      <xdr:col>5</xdr:col>
      <xdr:colOff>0</xdr:colOff>
      <xdr:row>20</xdr:row>
      <xdr:rowOff>0</xdr:rowOff>
    </xdr:to>
    <xdr:pic>
      <xdr:nvPicPr>
        <xdr:cNvPr id="140" name="Image 139"/>
        <xdr:cNvPicPr>
          <a:picLocks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3571875" y="21078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141" name="Image 140"/>
        <xdr:cNvPicPr>
          <a:picLocks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3571875" y="22221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5</xdr:col>
      <xdr:colOff>0</xdr:colOff>
      <xdr:row>22</xdr:row>
      <xdr:rowOff>0</xdr:rowOff>
    </xdr:to>
    <xdr:pic>
      <xdr:nvPicPr>
        <xdr:cNvPr id="142" name="Image 141"/>
        <xdr:cNvPicPr>
          <a:picLocks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3571875" y="23364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5</xdr:col>
      <xdr:colOff>0</xdr:colOff>
      <xdr:row>23</xdr:row>
      <xdr:rowOff>0</xdr:rowOff>
    </xdr:to>
    <xdr:pic>
      <xdr:nvPicPr>
        <xdr:cNvPr id="143" name="Image 142"/>
        <xdr:cNvPicPr>
          <a:picLocks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3571875" y="24507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23</xdr:row>
      <xdr:rowOff>0</xdr:rowOff>
    </xdr:from>
    <xdr:to>
      <xdr:col>5</xdr:col>
      <xdr:colOff>0</xdr:colOff>
      <xdr:row>24</xdr:row>
      <xdr:rowOff>0</xdr:rowOff>
    </xdr:to>
    <xdr:pic>
      <xdr:nvPicPr>
        <xdr:cNvPr id="144" name="Image 143"/>
        <xdr:cNvPicPr>
          <a:picLocks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3571875" y="25650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5</xdr:col>
      <xdr:colOff>0</xdr:colOff>
      <xdr:row>25</xdr:row>
      <xdr:rowOff>0</xdr:rowOff>
    </xdr:to>
    <xdr:pic>
      <xdr:nvPicPr>
        <xdr:cNvPr id="145" name="Image 144"/>
        <xdr:cNvPicPr>
          <a:picLocks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3571875" y="26793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5</xdr:col>
      <xdr:colOff>0</xdr:colOff>
      <xdr:row>26</xdr:row>
      <xdr:rowOff>0</xdr:rowOff>
    </xdr:to>
    <xdr:pic>
      <xdr:nvPicPr>
        <xdr:cNvPr id="146" name="Image 145"/>
        <xdr:cNvPicPr>
          <a:picLocks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3571875" y="27936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5</xdr:col>
      <xdr:colOff>0</xdr:colOff>
      <xdr:row>27</xdr:row>
      <xdr:rowOff>0</xdr:rowOff>
    </xdr:to>
    <xdr:pic>
      <xdr:nvPicPr>
        <xdr:cNvPr id="147" name="Image 146"/>
        <xdr:cNvPicPr>
          <a:picLocks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3571875" y="29079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27</xdr:row>
      <xdr:rowOff>0</xdr:rowOff>
    </xdr:from>
    <xdr:to>
      <xdr:col>5</xdr:col>
      <xdr:colOff>0</xdr:colOff>
      <xdr:row>28</xdr:row>
      <xdr:rowOff>0</xdr:rowOff>
    </xdr:to>
    <xdr:pic>
      <xdr:nvPicPr>
        <xdr:cNvPr id="148" name="Image 147"/>
        <xdr:cNvPicPr>
          <a:picLocks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3571875" y="30222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5</xdr:col>
      <xdr:colOff>0</xdr:colOff>
      <xdr:row>29</xdr:row>
      <xdr:rowOff>0</xdr:rowOff>
    </xdr:to>
    <xdr:pic>
      <xdr:nvPicPr>
        <xdr:cNvPr id="149" name="Image 148"/>
        <xdr:cNvPicPr>
          <a:picLocks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3571875" y="31365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5</xdr:col>
      <xdr:colOff>0</xdr:colOff>
      <xdr:row>30</xdr:row>
      <xdr:rowOff>0</xdr:rowOff>
    </xdr:to>
    <xdr:pic>
      <xdr:nvPicPr>
        <xdr:cNvPr id="150" name="Image 149"/>
        <xdr:cNvPicPr>
          <a:picLocks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3571875" y="32508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5</xdr:col>
      <xdr:colOff>0</xdr:colOff>
      <xdr:row>31</xdr:row>
      <xdr:rowOff>0</xdr:rowOff>
    </xdr:to>
    <xdr:pic>
      <xdr:nvPicPr>
        <xdr:cNvPr id="151" name="Image 150"/>
        <xdr:cNvPicPr>
          <a:picLocks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3571875" y="33651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31</xdr:row>
      <xdr:rowOff>0</xdr:rowOff>
    </xdr:from>
    <xdr:to>
      <xdr:col>5</xdr:col>
      <xdr:colOff>0</xdr:colOff>
      <xdr:row>32</xdr:row>
      <xdr:rowOff>0</xdr:rowOff>
    </xdr:to>
    <xdr:pic>
      <xdr:nvPicPr>
        <xdr:cNvPr id="152" name="Image 151"/>
        <xdr:cNvPicPr>
          <a:picLocks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3571875" y="34794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5</xdr:col>
      <xdr:colOff>0</xdr:colOff>
      <xdr:row>33</xdr:row>
      <xdr:rowOff>0</xdr:rowOff>
    </xdr:to>
    <xdr:pic>
      <xdr:nvPicPr>
        <xdr:cNvPr id="153" name="Image 152"/>
        <xdr:cNvPicPr>
          <a:picLocks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3571875" y="35937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33</xdr:row>
      <xdr:rowOff>0</xdr:rowOff>
    </xdr:from>
    <xdr:to>
      <xdr:col>5</xdr:col>
      <xdr:colOff>0</xdr:colOff>
      <xdr:row>34</xdr:row>
      <xdr:rowOff>0</xdr:rowOff>
    </xdr:to>
    <xdr:pic>
      <xdr:nvPicPr>
        <xdr:cNvPr id="154" name="Image 153"/>
        <xdr:cNvPicPr>
          <a:picLocks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3571875" y="37080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5</xdr:col>
      <xdr:colOff>0</xdr:colOff>
      <xdr:row>35</xdr:row>
      <xdr:rowOff>0</xdr:rowOff>
    </xdr:to>
    <xdr:pic>
      <xdr:nvPicPr>
        <xdr:cNvPr id="155" name="Image 154"/>
        <xdr:cNvPicPr>
          <a:picLocks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3571875" y="38223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35</xdr:row>
      <xdr:rowOff>0</xdr:rowOff>
    </xdr:from>
    <xdr:to>
      <xdr:col>5</xdr:col>
      <xdr:colOff>0</xdr:colOff>
      <xdr:row>36</xdr:row>
      <xdr:rowOff>0</xdr:rowOff>
    </xdr:to>
    <xdr:pic>
      <xdr:nvPicPr>
        <xdr:cNvPr id="156" name="Image 155"/>
        <xdr:cNvPicPr>
          <a:picLocks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3571875" y="39366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36</xdr:row>
      <xdr:rowOff>0</xdr:rowOff>
    </xdr:from>
    <xdr:to>
      <xdr:col>5</xdr:col>
      <xdr:colOff>0</xdr:colOff>
      <xdr:row>37</xdr:row>
      <xdr:rowOff>0</xdr:rowOff>
    </xdr:to>
    <xdr:pic>
      <xdr:nvPicPr>
        <xdr:cNvPr id="157" name="Image 156"/>
        <xdr:cNvPicPr>
          <a:picLocks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3571875" y="40509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37</xdr:row>
      <xdr:rowOff>0</xdr:rowOff>
    </xdr:from>
    <xdr:to>
      <xdr:col>5</xdr:col>
      <xdr:colOff>0</xdr:colOff>
      <xdr:row>38</xdr:row>
      <xdr:rowOff>0</xdr:rowOff>
    </xdr:to>
    <xdr:pic>
      <xdr:nvPicPr>
        <xdr:cNvPr id="205" name="Image 204"/>
        <xdr:cNvPicPr>
          <a:picLocks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3571875" y="41652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38</xdr:row>
      <xdr:rowOff>0</xdr:rowOff>
    </xdr:from>
    <xdr:to>
      <xdr:col>5</xdr:col>
      <xdr:colOff>0</xdr:colOff>
      <xdr:row>39</xdr:row>
      <xdr:rowOff>0</xdr:rowOff>
    </xdr:to>
    <xdr:pic>
      <xdr:nvPicPr>
        <xdr:cNvPr id="206" name="Image 205"/>
        <xdr:cNvPicPr>
          <a:picLocks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3571875" y="42795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5</xdr:col>
      <xdr:colOff>0</xdr:colOff>
      <xdr:row>40</xdr:row>
      <xdr:rowOff>0</xdr:rowOff>
    </xdr:to>
    <xdr:pic>
      <xdr:nvPicPr>
        <xdr:cNvPr id="207" name="Image 206"/>
        <xdr:cNvPicPr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3571875" y="43938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40</xdr:row>
      <xdr:rowOff>0</xdr:rowOff>
    </xdr:from>
    <xdr:to>
      <xdr:col>5</xdr:col>
      <xdr:colOff>0</xdr:colOff>
      <xdr:row>41</xdr:row>
      <xdr:rowOff>0</xdr:rowOff>
    </xdr:to>
    <xdr:pic>
      <xdr:nvPicPr>
        <xdr:cNvPr id="211" name="Image 210"/>
        <xdr:cNvPicPr>
          <a:picLocks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3571875" y="45081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5</xdr:col>
      <xdr:colOff>0</xdr:colOff>
      <xdr:row>42</xdr:row>
      <xdr:rowOff>0</xdr:rowOff>
    </xdr:to>
    <xdr:pic>
      <xdr:nvPicPr>
        <xdr:cNvPr id="212" name="Image 211"/>
        <xdr:cNvPicPr>
          <a:picLocks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3571875" y="46224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42</xdr:row>
      <xdr:rowOff>0</xdr:rowOff>
    </xdr:from>
    <xdr:to>
      <xdr:col>5</xdr:col>
      <xdr:colOff>0</xdr:colOff>
      <xdr:row>43</xdr:row>
      <xdr:rowOff>0</xdr:rowOff>
    </xdr:to>
    <xdr:pic>
      <xdr:nvPicPr>
        <xdr:cNvPr id="213" name="Image 212"/>
        <xdr:cNvPicPr>
          <a:picLocks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3571875" y="47367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43</xdr:row>
      <xdr:rowOff>0</xdr:rowOff>
    </xdr:from>
    <xdr:to>
      <xdr:col>5</xdr:col>
      <xdr:colOff>0</xdr:colOff>
      <xdr:row>44</xdr:row>
      <xdr:rowOff>0</xdr:rowOff>
    </xdr:to>
    <xdr:pic>
      <xdr:nvPicPr>
        <xdr:cNvPr id="214" name="Image 213"/>
        <xdr:cNvPicPr>
          <a:picLocks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3571875" y="48510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44</xdr:row>
      <xdr:rowOff>0</xdr:rowOff>
    </xdr:from>
    <xdr:to>
      <xdr:col>5</xdr:col>
      <xdr:colOff>0</xdr:colOff>
      <xdr:row>45</xdr:row>
      <xdr:rowOff>0</xdr:rowOff>
    </xdr:to>
    <xdr:pic>
      <xdr:nvPicPr>
        <xdr:cNvPr id="215" name="Image 214"/>
        <xdr:cNvPicPr>
          <a:picLocks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3571875" y="49653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5</xdr:col>
      <xdr:colOff>0</xdr:colOff>
      <xdr:row>46</xdr:row>
      <xdr:rowOff>0</xdr:rowOff>
    </xdr:to>
    <xdr:pic>
      <xdr:nvPicPr>
        <xdr:cNvPr id="216" name="Image 215"/>
        <xdr:cNvPicPr>
          <a:picLocks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3571875" y="50796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46</xdr:row>
      <xdr:rowOff>0</xdr:rowOff>
    </xdr:from>
    <xdr:to>
      <xdr:col>5</xdr:col>
      <xdr:colOff>0</xdr:colOff>
      <xdr:row>47</xdr:row>
      <xdr:rowOff>0</xdr:rowOff>
    </xdr:to>
    <xdr:pic>
      <xdr:nvPicPr>
        <xdr:cNvPr id="217" name="Image 216"/>
        <xdr:cNvPicPr>
          <a:picLocks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3571875" y="51939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47</xdr:row>
      <xdr:rowOff>0</xdr:rowOff>
    </xdr:from>
    <xdr:to>
      <xdr:col>5</xdr:col>
      <xdr:colOff>0</xdr:colOff>
      <xdr:row>48</xdr:row>
      <xdr:rowOff>0</xdr:rowOff>
    </xdr:to>
    <xdr:pic>
      <xdr:nvPicPr>
        <xdr:cNvPr id="218" name="Image 217"/>
        <xdr:cNvPicPr>
          <a:picLocks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3571875" y="53082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48</xdr:row>
      <xdr:rowOff>0</xdr:rowOff>
    </xdr:from>
    <xdr:to>
      <xdr:col>5</xdr:col>
      <xdr:colOff>0</xdr:colOff>
      <xdr:row>49</xdr:row>
      <xdr:rowOff>0</xdr:rowOff>
    </xdr:to>
    <xdr:pic>
      <xdr:nvPicPr>
        <xdr:cNvPr id="219" name="Image 218"/>
        <xdr:cNvPicPr>
          <a:picLocks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3571875" y="54225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49</xdr:row>
      <xdr:rowOff>0</xdr:rowOff>
    </xdr:from>
    <xdr:to>
      <xdr:col>5</xdr:col>
      <xdr:colOff>0</xdr:colOff>
      <xdr:row>50</xdr:row>
      <xdr:rowOff>0</xdr:rowOff>
    </xdr:to>
    <xdr:pic>
      <xdr:nvPicPr>
        <xdr:cNvPr id="220" name="Image 219"/>
        <xdr:cNvPicPr>
          <a:picLocks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3571875" y="55368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50</xdr:row>
      <xdr:rowOff>0</xdr:rowOff>
    </xdr:from>
    <xdr:to>
      <xdr:col>5</xdr:col>
      <xdr:colOff>0</xdr:colOff>
      <xdr:row>51</xdr:row>
      <xdr:rowOff>0</xdr:rowOff>
    </xdr:to>
    <xdr:pic>
      <xdr:nvPicPr>
        <xdr:cNvPr id="221" name="Image 220"/>
        <xdr:cNvPicPr>
          <a:picLocks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3571875" y="56511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0</xdr:colOff>
      <xdr:row>51</xdr:row>
      <xdr:rowOff>0</xdr:rowOff>
    </xdr:from>
    <xdr:to>
      <xdr:col>5</xdr:col>
      <xdr:colOff>0</xdr:colOff>
      <xdr:row>52</xdr:row>
      <xdr:rowOff>0</xdr:rowOff>
    </xdr:to>
    <xdr:pic>
      <xdr:nvPicPr>
        <xdr:cNvPr id="222" name="Image 221"/>
        <xdr:cNvPicPr>
          <a:picLocks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3571875" y="57654825"/>
          <a:ext cx="1438275" cy="1143000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2</xdr:col>
      <xdr:colOff>0</xdr:colOff>
      <xdr:row>23</xdr:row>
      <xdr:rowOff>9000</xdr:rowOff>
    </xdr:from>
    <xdr:ext cx="1121833" cy="1134000"/>
    <xdr:pic>
      <xdr:nvPicPr>
        <xdr:cNvPr id="236" name="Image 794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01889" y="25655944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27</xdr:row>
      <xdr:rowOff>0</xdr:rowOff>
    </xdr:from>
    <xdr:ext cx="1121833" cy="1143000"/>
    <xdr:pic>
      <xdr:nvPicPr>
        <xdr:cNvPr id="240" name="Image 70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01889" y="30218944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28</xdr:row>
      <xdr:rowOff>0</xdr:rowOff>
    </xdr:from>
    <xdr:ext cx="1121833" cy="1134000"/>
    <xdr:pic>
      <xdr:nvPicPr>
        <xdr:cNvPr id="244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31361944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39</xdr:row>
      <xdr:rowOff>0</xdr:rowOff>
    </xdr:from>
    <xdr:ext cx="751210" cy="1134000"/>
    <xdr:pic>
      <xdr:nvPicPr>
        <xdr:cNvPr id="245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3934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44</xdr:row>
      <xdr:rowOff>9000</xdr:rowOff>
    </xdr:from>
    <xdr:ext cx="751210" cy="1134000"/>
    <xdr:pic>
      <xdr:nvPicPr>
        <xdr:cNvPr id="247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9658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41</xdr:row>
      <xdr:rowOff>9000</xdr:rowOff>
    </xdr:from>
    <xdr:ext cx="751210" cy="1134000"/>
    <xdr:pic>
      <xdr:nvPicPr>
        <xdr:cNvPr id="248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6229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40</xdr:row>
      <xdr:rowOff>9000</xdr:rowOff>
    </xdr:from>
    <xdr:ext cx="751209" cy="1134000"/>
    <xdr:pic>
      <xdr:nvPicPr>
        <xdr:cNvPr id="249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45086944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45</xdr:row>
      <xdr:rowOff>9000</xdr:rowOff>
    </xdr:from>
    <xdr:ext cx="751209" cy="1134000"/>
    <xdr:pic>
      <xdr:nvPicPr>
        <xdr:cNvPr id="250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50801944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51</xdr:row>
      <xdr:rowOff>9000</xdr:rowOff>
    </xdr:from>
    <xdr:ext cx="751210" cy="1134000"/>
    <xdr:pic>
      <xdr:nvPicPr>
        <xdr:cNvPr id="256" name="Image 678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1001889" y="57659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50</xdr:row>
      <xdr:rowOff>0</xdr:rowOff>
    </xdr:from>
    <xdr:ext cx="751210" cy="1134000"/>
    <xdr:pic>
      <xdr:nvPicPr>
        <xdr:cNvPr id="257" name="Image 678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873125" y="56515000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43</xdr:col>
      <xdr:colOff>0</xdr:colOff>
      <xdr:row>2</xdr:row>
      <xdr:rowOff>0</xdr:rowOff>
    </xdr:from>
    <xdr:to>
      <xdr:col>57</xdr:col>
      <xdr:colOff>0</xdr:colOff>
      <xdr:row>7</xdr:row>
      <xdr:rowOff>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95250</xdr:colOff>
      <xdr:row>2</xdr:row>
      <xdr:rowOff>0</xdr:rowOff>
    </xdr:from>
    <xdr:to>
      <xdr:col>29</xdr:col>
      <xdr:colOff>0</xdr:colOff>
      <xdr:row>7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29</xdr:col>
      <xdr:colOff>0</xdr:colOff>
      <xdr:row>2</xdr:row>
      <xdr:rowOff>0</xdr:rowOff>
    </xdr:from>
    <xdr:to>
      <xdr:col>43</xdr:col>
      <xdr:colOff>0</xdr:colOff>
      <xdr:row>7</xdr:row>
      <xdr:rowOff>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57</xdr:col>
      <xdr:colOff>0</xdr:colOff>
      <xdr:row>2</xdr:row>
      <xdr:rowOff>0</xdr:rowOff>
    </xdr:from>
    <xdr:to>
      <xdr:col>71</xdr:col>
      <xdr:colOff>0</xdr:colOff>
      <xdr:row>7</xdr:row>
      <xdr:rowOff>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72</xdr:col>
      <xdr:colOff>0</xdr:colOff>
      <xdr:row>2</xdr:row>
      <xdr:rowOff>0</xdr:rowOff>
    </xdr:from>
    <xdr:to>
      <xdr:col>86</xdr:col>
      <xdr:colOff>0</xdr:colOff>
      <xdr:row>7</xdr:row>
      <xdr:rowOff>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43</xdr:col>
      <xdr:colOff>0</xdr:colOff>
      <xdr:row>9</xdr:row>
      <xdr:rowOff>0</xdr:rowOff>
    </xdr:from>
    <xdr:to>
      <xdr:col>57</xdr:col>
      <xdr:colOff>0</xdr:colOff>
      <xdr:row>14</xdr:row>
      <xdr:rowOff>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15</xdr:col>
      <xdr:colOff>0</xdr:colOff>
      <xdr:row>9</xdr:row>
      <xdr:rowOff>0</xdr:rowOff>
    </xdr:from>
    <xdr:to>
      <xdr:col>29</xdr:col>
      <xdr:colOff>0</xdr:colOff>
      <xdr:row>14</xdr:row>
      <xdr:rowOff>0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29</xdr:col>
      <xdr:colOff>0</xdr:colOff>
      <xdr:row>9</xdr:row>
      <xdr:rowOff>0</xdr:rowOff>
    </xdr:from>
    <xdr:to>
      <xdr:col>43</xdr:col>
      <xdr:colOff>0</xdr:colOff>
      <xdr:row>14</xdr:row>
      <xdr:rowOff>0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57</xdr:col>
      <xdr:colOff>0</xdr:colOff>
      <xdr:row>9</xdr:row>
      <xdr:rowOff>0</xdr:rowOff>
    </xdr:from>
    <xdr:to>
      <xdr:col>71</xdr:col>
      <xdr:colOff>0</xdr:colOff>
      <xdr:row>14</xdr:row>
      <xdr:rowOff>0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43</xdr:col>
      <xdr:colOff>0</xdr:colOff>
      <xdr:row>15</xdr:row>
      <xdr:rowOff>0</xdr:rowOff>
    </xdr:from>
    <xdr:to>
      <xdr:col>57</xdr:col>
      <xdr:colOff>0</xdr:colOff>
      <xdr:row>19</xdr:row>
      <xdr:rowOff>0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15</xdr:col>
      <xdr:colOff>0</xdr:colOff>
      <xdr:row>15</xdr:row>
      <xdr:rowOff>0</xdr:rowOff>
    </xdr:from>
    <xdr:to>
      <xdr:col>29</xdr:col>
      <xdr:colOff>0</xdr:colOff>
      <xdr:row>19</xdr:row>
      <xdr:rowOff>0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29</xdr:col>
      <xdr:colOff>0</xdr:colOff>
      <xdr:row>15</xdr:row>
      <xdr:rowOff>0</xdr:rowOff>
    </xdr:from>
    <xdr:to>
      <xdr:col>43</xdr:col>
      <xdr:colOff>0</xdr:colOff>
      <xdr:row>19</xdr:row>
      <xdr:rowOff>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57</xdr:col>
      <xdr:colOff>0</xdr:colOff>
      <xdr:row>15</xdr:row>
      <xdr:rowOff>0</xdr:rowOff>
    </xdr:from>
    <xdr:to>
      <xdr:col>71</xdr:col>
      <xdr:colOff>0</xdr:colOff>
      <xdr:row>19</xdr:row>
      <xdr:rowOff>0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2</xdr:col>
      <xdr:colOff>0</xdr:colOff>
      <xdr:row>37</xdr:row>
      <xdr:rowOff>9000</xdr:rowOff>
    </xdr:from>
    <xdr:to>
      <xdr:col>2</xdr:col>
      <xdr:colOff>707595</xdr:colOff>
      <xdr:row>38</xdr:row>
      <xdr:rowOff>0</xdr:rowOff>
    </xdr:to>
    <xdr:pic>
      <xdr:nvPicPr>
        <xdr:cNvPr id="15" name="Picture 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8417" y="40723083"/>
          <a:ext cx="70759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9000</xdr:rowOff>
    </xdr:from>
    <xdr:to>
      <xdr:col>2</xdr:col>
      <xdr:colOff>685440</xdr:colOff>
      <xdr:row>37</xdr:row>
      <xdr:rowOff>0</xdr:rowOff>
    </xdr:to>
    <xdr:pic>
      <xdr:nvPicPr>
        <xdr:cNvPr id="16" name="Picture 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417" y="39580083"/>
          <a:ext cx="68544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9000</xdr:rowOff>
    </xdr:from>
    <xdr:to>
      <xdr:col>2</xdr:col>
      <xdr:colOff>738835</xdr:colOff>
      <xdr:row>39</xdr:row>
      <xdr:rowOff>0</xdr:rowOff>
    </xdr:to>
    <xdr:pic>
      <xdr:nvPicPr>
        <xdr:cNvPr id="17" name="Picture 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8417" y="41866083"/>
          <a:ext cx="738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35</xdr:row>
      <xdr:rowOff>9000</xdr:rowOff>
    </xdr:from>
    <xdr:to>
      <xdr:col>2</xdr:col>
      <xdr:colOff>685441</xdr:colOff>
      <xdr:row>36</xdr:row>
      <xdr:rowOff>0</xdr:rowOff>
    </xdr:to>
    <xdr:pic>
      <xdr:nvPicPr>
        <xdr:cNvPr id="18" name="Picture 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78417" y="38437083"/>
          <a:ext cx="68544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9" name="Picture 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5350" y="723900"/>
          <a:ext cx="146685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20" name="Picture 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95350" y="1866900"/>
          <a:ext cx="146685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21" name="Picture 8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78417" y="7567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22" name="Picture 9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8417" y="6424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23" name="Picture 10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78417" y="4138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1</xdr:colOff>
      <xdr:row>5</xdr:row>
      <xdr:rowOff>0</xdr:rowOff>
    </xdr:to>
    <xdr:pic>
      <xdr:nvPicPr>
        <xdr:cNvPr id="24" name="Picture 11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78418" y="2995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9000</xdr:rowOff>
    </xdr:from>
    <xdr:to>
      <xdr:col>2</xdr:col>
      <xdr:colOff>329232</xdr:colOff>
      <xdr:row>27</xdr:row>
      <xdr:rowOff>0</xdr:rowOff>
    </xdr:to>
    <xdr:pic>
      <xdr:nvPicPr>
        <xdr:cNvPr id="25" name="Picture 1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78417" y="28150083"/>
          <a:ext cx="3292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25</xdr:row>
      <xdr:rowOff>9000</xdr:rowOff>
    </xdr:from>
    <xdr:to>
      <xdr:col>2</xdr:col>
      <xdr:colOff>304896</xdr:colOff>
      <xdr:row>26</xdr:row>
      <xdr:rowOff>0</xdr:rowOff>
    </xdr:to>
    <xdr:pic>
      <xdr:nvPicPr>
        <xdr:cNvPr id="26" name="Picture 1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78417" y="27007083"/>
          <a:ext cx="3048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338279</xdr:colOff>
      <xdr:row>28</xdr:row>
      <xdr:rowOff>1134000</xdr:rowOff>
    </xdr:to>
    <xdr:pic>
      <xdr:nvPicPr>
        <xdr:cNvPr id="27" name="Picture 1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78417" y="30427083"/>
          <a:ext cx="33827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27</xdr:row>
      <xdr:rowOff>9000</xdr:rowOff>
    </xdr:from>
    <xdr:to>
      <xdr:col>2</xdr:col>
      <xdr:colOff>262571</xdr:colOff>
      <xdr:row>28</xdr:row>
      <xdr:rowOff>0</xdr:rowOff>
    </xdr:to>
    <xdr:pic>
      <xdr:nvPicPr>
        <xdr:cNvPr id="28" name="Picture 1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78417" y="29293083"/>
          <a:ext cx="26257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52</xdr:row>
      <xdr:rowOff>1</xdr:rowOff>
    </xdr:from>
    <xdr:to>
      <xdr:col>2</xdr:col>
      <xdr:colOff>1211249</xdr:colOff>
      <xdr:row>52</xdr:row>
      <xdr:rowOff>1134001</xdr:rowOff>
    </xdr:to>
    <xdr:pic>
      <xdr:nvPicPr>
        <xdr:cNvPr id="29" name="Picture 1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14725" y="56511826"/>
          <a:ext cx="121124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51</xdr:row>
      <xdr:rowOff>1</xdr:rowOff>
    </xdr:from>
    <xdr:to>
      <xdr:col>2</xdr:col>
      <xdr:colOff>1102523</xdr:colOff>
      <xdr:row>51</xdr:row>
      <xdr:rowOff>1134001</xdr:rowOff>
    </xdr:to>
    <xdr:pic>
      <xdr:nvPicPr>
        <xdr:cNvPr id="30" name="Picture 1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4726" y="55368826"/>
          <a:ext cx="110252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1437217</xdr:colOff>
      <xdr:row>44</xdr:row>
      <xdr:rowOff>1134000</xdr:rowOff>
    </xdr:to>
    <xdr:pic>
      <xdr:nvPicPr>
        <xdr:cNvPr id="31" name="Picture 1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8417" y="48715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46</xdr:row>
      <xdr:rowOff>9000</xdr:rowOff>
    </xdr:from>
    <xdr:to>
      <xdr:col>3</xdr:col>
      <xdr:colOff>0</xdr:colOff>
      <xdr:row>47</xdr:row>
      <xdr:rowOff>0</xdr:rowOff>
    </xdr:to>
    <xdr:pic>
      <xdr:nvPicPr>
        <xdr:cNvPr id="32" name="Picture 1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8417" y="51010083"/>
          <a:ext cx="14605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23283</xdr:colOff>
      <xdr:row>45</xdr:row>
      <xdr:rowOff>9000</xdr:rowOff>
    </xdr:from>
    <xdr:to>
      <xdr:col>3</xdr:col>
      <xdr:colOff>0</xdr:colOff>
      <xdr:row>46</xdr:row>
      <xdr:rowOff>0</xdr:rowOff>
    </xdr:to>
    <xdr:pic>
      <xdr:nvPicPr>
        <xdr:cNvPr id="33" name="Picture 2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01700" y="49867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612985</xdr:colOff>
      <xdr:row>18</xdr:row>
      <xdr:rowOff>0</xdr:rowOff>
    </xdr:to>
    <xdr:pic>
      <xdr:nvPicPr>
        <xdr:cNvPr id="34" name="Picture 2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8417" y="17854083"/>
          <a:ext cx="612985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9000</xdr:rowOff>
    </xdr:from>
    <xdr:to>
      <xdr:col>2</xdr:col>
      <xdr:colOff>564846</xdr:colOff>
      <xdr:row>19</xdr:row>
      <xdr:rowOff>0</xdr:rowOff>
    </xdr:to>
    <xdr:pic>
      <xdr:nvPicPr>
        <xdr:cNvPr id="35" name="Picture 22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78417" y="19006083"/>
          <a:ext cx="56484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557903</xdr:colOff>
      <xdr:row>16</xdr:row>
      <xdr:rowOff>0</xdr:rowOff>
    </xdr:to>
    <xdr:pic>
      <xdr:nvPicPr>
        <xdr:cNvPr id="36" name="Picture 2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78417" y="15568083"/>
          <a:ext cx="55790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9000</xdr:rowOff>
    </xdr:from>
    <xdr:to>
      <xdr:col>2</xdr:col>
      <xdr:colOff>410308</xdr:colOff>
      <xdr:row>43</xdr:row>
      <xdr:rowOff>0</xdr:rowOff>
    </xdr:to>
    <xdr:pic>
      <xdr:nvPicPr>
        <xdr:cNvPr id="37" name="Picture 24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78417" y="46438083"/>
          <a:ext cx="4103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39</xdr:row>
      <xdr:rowOff>9000</xdr:rowOff>
    </xdr:from>
    <xdr:to>
      <xdr:col>3</xdr:col>
      <xdr:colOff>0</xdr:colOff>
      <xdr:row>40</xdr:row>
      <xdr:rowOff>0</xdr:rowOff>
    </xdr:to>
    <xdr:pic>
      <xdr:nvPicPr>
        <xdr:cNvPr id="38" name="Picture 25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78417" y="43009083"/>
          <a:ext cx="14605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41</xdr:row>
      <xdr:rowOff>9000</xdr:rowOff>
    </xdr:from>
    <xdr:to>
      <xdr:col>2</xdr:col>
      <xdr:colOff>1438275</xdr:colOff>
      <xdr:row>42</xdr:row>
      <xdr:rowOff>0</xdr:rowOff>
    </xdr:to>
    <xdr:pic>
      <xdr:nvPicPr>
        <xdr:cNvPr id="39" name="Picture 2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78417" y="45295083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40</xdr:row>
      <xdr:rowOff>9000</xdr:rowOff>
    </xdr:from>
    <xdr:to>
      <xdr:col>2</xdr:col>
      <xdr:colOff>1437217</xdr:colOff>
      <xdr:row>41</xdr:row>
      <xdr:rowOff>0</xdr:rowOff>
    </xdr:to>
    <xdr:pic>
      <xdr:nvPicPr>
        <xdr:cNvPr id="40" name="Picture 27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78417" y="44152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23</xdr:row>
      <xdr:rowOff>9000</xdr:rowOff>
    </xdr:from>
    <xdr:to>
      <xdr:col>2</xdr:col>
      <xdr:colOff>716343</xdr:colOff>
      <xdr:row>24</xdr:row>
      <xdr:rowOff>0</xdr:rowOff>
    </xdr:to>
    <xdr:pic>
      <xdr:nvPicPr>
        <xdr:cNvPr id="41" name="Picture 28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417" y="24721083"/>
          <a:ext cx="71634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694315</xdr:colOff>
      <xdr:row>24</xdr:row>
      <xdr:rowOff>1134000</xdr:rowOff>
    </xdr:to>
    <xdr:pic>
      <xdr:nvPicPr>
        <xdr:cNvPr id="42" name="Picture 2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78417" y="25855083"/>
          <a:ext cx="69431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22</xdr:row>
      <xdr:rowOff>1</xdr:rowOff>
    </xdr:from>
    <xdr:to>
      <xdr:col>2</xdr:col>
      <xdr:colOff>764263</xdr:colOff>
      <xdr:row>22</xdr:row>
      <xdr:rowOff>1134001</xdr:rowOff>
    </xdr:to>
    <xdr:pic>
      <xdr:nvPicPr>
        <xdr:cNvPr id="43" name="Picture 3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514726" y="23364826"/>
          <a:ext cx="76426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1437217</xdr:colOff>
      <xdr:row>21</xdr:row>
      <xdr:rowOff>1134000</xdr:rowOff>
    </xdr:to>
    <xdr:pic>
      <xdr:nvPicPr>
        <xdr:cNvPr id="44" name="Picture 3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78417" y="22426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1437217</xdr:colOff>
      <xdr:row>20</xdr:row>
      <xdr:rowOff>1134000</xdr:rowOff>
    </xdr:to>
    <xdr:pic>
      <xdr:nvPicPr>
        <xdr:cNvPr id="45" name="Picture 3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78417" y="21283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1438275</xdr:colOff>
      <xdr:row>19</xdr:row>
      <xdr:rowOff>1134000</xdr:rowOff>
    </xdr:to>
    <xdr:pic>
      <xdr:nvPicPr>
        <xdr:cNvPr id="46" name="Picture 33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78417" y="20140083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396399</xdr:colOff>
      <xdr:row>43</xdr:row>
      <xdr:rowOff>1134000</xdr:rowOff>
    </xdr:to>
    <xdr:pic>
      <xdr:nvPicPr>
        <xdr:cNvPr id="47" name="Picture 34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78417" y="47572083"/>
          <a:ext cx="3963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993425</xdr:colOff>
      <xdr:row>33</xdr:row>
      <xdr:rowOff>1134000</xdr:rowOff>
    </xdr:to>
    <xdr:pic>
      <xdr:nvPicPr>
        <xdr:cNvPr id="48" name="Picture 3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515783" y="35937825"/>
          <a:ext cx="99342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1202207</xdr:colOff>
      <xdr:row>32</xdr:row>
      <xdr:rowOff>1134000</xdr:rowOff>
    </xdr:to>
    <xdr:pic>
      <xdr:nvPicPr>
        <xdr:cNvPr id="49" name="Picture 36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515783" y="34794825"/>
          <a:ext cx="120220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9000</xdr:rowOff>
    </xdr:from>
    <xdr:to>
      <xdr:col>2</xdr:col>
      <xdr:colOff>715538</xdr:colOff>
      <xdr:row>30</xdr:row>
      <xdr:rowOff>0</xdr:rowOff>
    </xdr:to>
    <xdr:pic>
      <xdr:nvPicPr>
        <xdr:cNvPr id="50" name="Picture 37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78417" y="31579083"/>
          <a:ext cx="71553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602133</xdr:colOff>
      <xdr:row>31</xdr:row>
      <xdr:rowOff>1134000</xdr:rowOff>
    </xdr:to>
    <xdr:pic>
      <xdr:nvPicPr>
        <xdr:cNvPr id="51" name="Picture 3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78417" y="33856083"/>
          <a:ext cx="6021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731719</xdr:colOff>
      <xdr:row>30</xdr:row>
      <xdr:rowOff>1134000</xdr:rowOff>
    </xdr:to>
    <xdr:pic>
      <xdr:nvPicPr>
        <xdr:cNvPr id="52" name="Picture 39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514725" y="32508825"/>
          <a:ext cx="73171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49</xdr:row>
      <xdr:rowOff>1</xdr:rowOff>
    </xdr:from>
    <xdr:to>
      <xdr:col>2</xdr:col>
      <xdr:colOff>932728</xdr:colOff>
      <xdr:row>49</xdr:row>
      <xdr:rowOff>1134001</xdr:rowOff>
    </xdr:to>
    <xdr:pic>
      <xdr:nvPicPr>
        <xdr:cNvPr id="53" name="Picture 4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514726" y="53082826"/>
          <a:ext cx="93272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50</xdr:row>
      <xdr:rowOff>1</xdr:rowOff>
    </xdr:from>
    <xdr:to>
      <xdr:col>2</xdr:col>
      <xdr:colOff>928973</xdr:colOff>
      <xdr:row>50</xdr:row>
      <xdr:rowOff>1134001</xdr:rowOff>
    </xdr:to>
    <xdr:pic>
      <xdr:nvPicPr>
        <xdr:cNvPr id="54" name="Picture 4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514725" y="54225826"/>
          <a:ext cx="9289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48</xdr:row>
      <xdr:rowOff>1</xdr:rowOff>
    </xdr:from>
    <xdr:to>
      <xdr:col>2</xdr:col>
      <xdr:colOff>974033</xdr:colOff>
      <xdr:row>48</xdr:row>
      <xdr:rowOff>1134001</xdr:rowOff>
    </xdr:to>
    <xdr:pic>
      <xdr:nvPicPr>
        <xdr:cNvPr id="55" name="Picture 42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514726" y="51939826"/>
          <a:ext cx="9740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47</xdr:row>
      <xdr:rowOff>1</xdr:rowOff>
    </xdr:from>
    <xdr:to>
      <xdr:col>2</xdr:col>
      <xdr:colOff>881888</xdr:colOff>
      <xdr:row>47</xdr:row>
      <xdr:rowOff>1134001</xdr:rowOff>
    </xdr:to>
    <xdr:pic>
      <xdr:nvPicPr>
        <xdr:cNvPr id="56" name="Picture 4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514725" y="50796826"/>
          <a:ext cx="88188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406210</xdr:colOff>
      <xdr:row>15</xdr:row>
      <xdr:rowOff>0</xdr:rowOff>
    </xdr:to>
    <xdr:pic>
      <xdr:nvPicPr>
        <xdr:cNvPr id="57" name="Picture 4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78417" y="14425083"/>
          <a:ext cx="40621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345131</xdr:colOff>
      <xdr:row>14</xdr:row>
      <xdr:rowOff>0</xdr:rowOff>
    </xdr:to>
    <xdr:pic>
      <xdr:nvPicPr>
        <xdr:cNvPr id="58" name="Picture 45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78417" y="13282083"/>
          <a:ext cx="34513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333530</xdr:colOff>
      <xdr:row>13</xdr:row>
      <xdr:rowOff>0</xdr:rowOff>
    </xdr:to>
    <xdr:pic>
      <xdr:nvPicPr>
        <xdr:cNvPr id="59" name="Picture 46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78418" y="12139083"/>
          <a:ext cx="33352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368369</xdr:colOff>
      <xdr:row>11</xdr:row>
      <xdr:rowOff>0</xdr:rowOff>
    </xdr:to>
    <xdr:pic>
      <xdr:nvPicPr>
        <xdr:cNvPr id="60" name="Picture 47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8417" y="9853083"/>
          <a:ext cx="36836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9</xdr:row>
      <xdr:rowOff>0</xdr:rowOff>
    </xdr:from>
    <xdr:to>
      <xdr:col>2</xdr:col>
      <xdr:colOff>341358</xdr:colOff>
      <xdr:row>9</xdr:row>
      <xdr:rowOff>1142999</xdr:rowOff>
    </xdr:to>
    <xdr:pic>
      <xdr:nvPicPr>
        <xdr:cNvPr id="99" name="Image 9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78418" y="8710083"/>
          <a:ext cx="341357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100" name="Image 9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78417" y="5281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322069</xdr:colOff>
      <xdr:row>11</xdr:row>
      <xdr:rowOff>1142999</xdr:rowOff>
    </xdr:to>
    <xdr:pic>
      <xdr:nvPicPr>
        <xdr:cNvPr id="101" name="Image 10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78417" y="10996083"/>
          <a:ext cx="32206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571049</xdr:colOff>
      <xdr:row>16</xdr:row>
      <xdr:rowOff>1142999</xdr:rowOff>
    </xdr:to>
    <xdr:pic>
      <xdr:nvPicPr>
        <xdr:cNvPr id="103" name="Image 10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78417" y="16711083"/>
          <a:ext cx="57104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715678</xdr:colOff>
      <xdr:row>35</xdr:row>
      <xdr:rowOff>0</xdr:rowOff>
    </xdr:to>
    <xdr:pic>
      <xdr:nvPicPr>
        <xdr:cNvPr id="65" name="Imag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78417" y="37285083"/>
          <a:ext cx="715678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158750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0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4100" y="381000"/>
          <a:ext cx="141605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158750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11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4100" y="1524000"/>
          <a:ext cx="141605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1457325</xdr:colOff>
      <xdr:row>9</xdr:row>
      <xdr:rowOff>0</xdr:rowOff>
    </xdr:to>
    <xdr:pic>
      <xdr:nvPicPr>
        <xdr:cNvPr id="12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5825" y="7562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1457325</xdr:colOff>
      <xdr:row>8</xdr:row>
      <xdr:rowOff>0</xdr:rowOff>
    </xdr:to>
    <xdr:pic>
      <xdr:nvPicPr>
        <xdr:cNvPr id="13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23950" y="6105525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0</xdr:rowOff>
    </xdr:from>
    <xdr:to>
      <xdr:col>2</xdr:col>
      <xdr:colOff>1457326</xdr:colOff>
      <xdr:row>6</xdr:row>
      <xdr:rowOff>0</xdr:rowOff>
    </xdr:to>
    <xdr:pic>
      <xdr:nvPicPr>
        <xdr:cNvPr id="14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74751" y="3810000"/>
          <a:ext cx="152400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1</xdr:colOff>
      <xdr:row>5</xdr:row>
      <xdr:rowOff>0</xdr:rowOff>
    </xdr:to>
    <xdr:pic>
      <xdr:nvPicPr>
        <xdr:cNvPr id="15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5351" y="2667000"/>
          <a:ext cx="157480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939590</xdr:colOff>
      <xdr:row>19</xdr:row>
      <xdr:rowOff>0</xdr:rowOff>
    </xdr:from>
    <xdr:to>
      <xdr:col>2</xdr:col>
      <xdr:colOff>1485900</xdr:colOff>
      <xdr:row>20</xdr:row>
      <xdr:rowOff>0</xdr:rowOff>
    </xdr:to>
    <xdr:pic>
      <xdr:nvPicPr>
        <xdr:cNvPr id="25" name="Picture 2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5415" y="18211800"/>
          <a:ext cx="5463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873429</xdr:colOff>
      <xdr:row>20</xdr:row>
      <xdr:rowOff>14568</xdr:rowOff>
    </xdr:from>
    <xdr:to>
      <xdr:col>2</xdr:col>
      <xdr:colOff>1419225</xdr:colOff>
      <xdr:row>21</xdr:row>
      <xdr:rowOff>9525</xdr:rowOff>
    </xdr:to>
    <xdr:pic>
      <xdr:nvPicPr>
        <xdr:cNvPr id="26" name="Picture 2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0679" y="19083618"/>
          <a:ext cx="545796" cy="1137957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947047</xdr:colOff>
      <xdr:row>17</xdr:row>
      <xdr:rowOff>0</xdr:rowOff>
    </xdr:from>
    <xdr:to>
      <xdr:col>2</xdr:col>
      <xdr:colOff>1485900</xdr:colOff>
      <xdr:row>18</xdr:row>
      <xdr:rowOff>0</xdr:rowOff>
    </xdr:to>
    <xdr:pic>
      <xdr:nvPicPr>
        <xdr:cNvPr id="27" name="Picture 2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32872" y="15925800"/>
          <a:ext cx="53885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1079690</xdr:colOff>
      <xdr:row>15</xdr:row>
      <xdr:rowOff>0</xdr:rowOff>
    </xdr:from>
    <xdr:to>
      <xdr:col>2</xdr:col>
      <xdr:colOff>1485900</xdr:colOff>
      <xdr:row>16</xdr:row>
      <xdr:rowOff>0</xdr:rowOff>
    </xdr:to>
    <xdr:pic>
      <xdr:nvPicPr>
        <xdr:cNvPr id="48" name="Picture 4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65515" y="14582775"/>
          <a:ext cx="4062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1140769</xdr:colOff>
      <xdr:row>14</xdr:row>
      <xdr:rowOff>0</xdr:rowOff>
    </xdr:from>
    <xdr:to>
      <xdr:col>2</xdr:col>
      <xdr:colOff>1485900</xdr:colOff>
      <xdr:row>15</xdr:row>
      <xdr:rowOff>0</xdr:rowOff>
    </xdr:to>
    <xdr:pic>
      <xdr:nvPicPr>
        <xdr:cNvPr id="49" name="Picture 4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26594" y="13439775"/>
          <a:ext cx="345131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1152371</xdr:colOff>
      <xdr:row>13</xdr:row>
      <xdr:rowOff>0</xdr:rowOff>
    </xdr:from>
    <xdr:to>
      <xdr:col>2</xdr:col>
      <xdr:colOff>1485900</xdr:colOff>
      <xdr:row>14</xdr:row>
      <xdr:rowOff>0</xdr:rowOff>
    </xdr:to>
    <xdr:pic>
      <xdr:nvPicPr>
        <xdr:cNvPr id="50" name="Picture 4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38196" y="12296775"/>
          <a:ext cx="33352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1117531</xdr:colOff>
      <xdr:row>11</xdr:row>
      <xdr:rowOff>0</xdr:rowOff>
    </xdr:from>
    <xdr:to>
      <xdr:col>2</xdr:col>
      <xdr:colOff>1485900</xdr:colOff>
      <xdr:row>12</xdr:row>
      <xdr:rowOff>0</xdr:rowOff>
    </xdr:to>
    <xdr:pic>
      <xdr:nvPicPr>
        <xdr:cNvPr id="51" name="Picture 4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03356" y="10010775"/>
          <a:ext cx="36836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1114426</xdr:colOff>
      <xdr:row>10</xdr:row>
      <xdr:rowOff>1</xdr:rowOff>
    </xdr:from>
    <xdr:to>
      <xdr:col>2</xdr:col>
      <xdr:colOff>1485900</xdr:colOff>
      <xdr:row>11</xdr:row>
      <xdr:rowOff>0</xdr:rowOff>
    </xdr:to>
    <xdr:pic>
      <xdr:nvPicPr>
        <xdr:cNvPr id="52" name="Image 5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00251" y="8867776"/>
          <a:ext cx="371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1457325</xdr:colOff>
      <xdr:row>7</xdr:row>
      <xdr:rowOff>0</xdr:rowOff>
    </xdr:to>
    <xdr:pic>
      <xdr:nvPicPr>
        <xdr:cNvPr id="53" name="Image 5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5825" y="5276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1163831</xdr:colOff>
      <xdr:row>12</xdr:row>
      <xdr:rowOff>1</xdr:rowOff>
    </xdr:from>
    <xdr:to>
      <xdr:col>2</xdr:col>
      <xdr:colOff>1485900</xdr:colOff>
      <xdr:row>13</xdr:row>
      <xdr:rowOff>0</xdr:rowOff>
    </xdr:to>
    <xdr:pic>
      <xdr:nvPicPr>
        <xdr:cNvPr id="54" name="Image 5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49656" y="11153776"/>
          <a:ext cx="322069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943426</xdr:colOff>
      <xdr:row>18</xdr:row>
      <xdr:rowOff>1</xdr:rowOff>
    </xdr:from>
    <xdr:to>
      <xdr:col>2</xdr:col>
      <xdr:colOff>1485900</xdr:colOff>
      <xdr:row>19</xdr:row>
      <xdr:rowOff>0</xdr:rowOff>
    </xdr:to>
    <xdr:pic>
      <xdr:nvPicPr>
        <xdr:cNvPr id="55" name="Image 5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29251" y="17068801"/>
          <a:ext cx="542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8"/>
  <sheetViews>
    <sheetView tabSelected="1" workbookViewId="0">
      <selection sqref="A1:O18"/>
    </sheetView>
  </sheetViews>
  <sheetFormatPr baseColWidth="10" defaultRowHeight="14.5" x14ac:dyDescent="0.35"/>
  <sheetData>
    <row r="1" spans="1:15" x14ac:dyDescent="0.35">
      <c r="A1" s="183" t="s">
        <v>801</v>
      </c>
      <c r="B1" s="183"/>
      <c r="C1" s="183"/>
      <c r="D1" s="183"/>
      <c r="E1" s="183"/>
      <c r="F1" s="183"/>
      <c r="G1" s="183"/>
      <c r="H1" s="183"/>
      <c r="I1" s="183"/>
      <c r="J1" s="183"/>
      <c r="K1" s="183"/>
      <c r="L1" s="183"/>
      <c r="M1" s="183"/>
      <c r="N1" s="183"/>
      <c r="O1" s="183"/>
    </row>
    <row r="2" spans="1:15" x14ac:dyDescent="0.35">
      <c r="A2" s="183"/>
      <c r="B2" s="183"/>
      <c r="C2" s="183"/>
      <c r="D2" s="183"/>
      <c r="E2" s="183"/>
      <c r="F2" s="183"/>
      <c r="G2" s="183"/>
      <c r="H2" s="183"/>
      <c r="I2" s="183"/>
      <c r="J2" s="183"/>
      <c r="K2" s="183"/>
      <c r="L2" s="183"/>
      <c r="M2" s="183"/>
      <c r="N2" s="183"/>
      <c r="O2" s="183"/>
    </row>
    <row r="3" spans="1:15" x14ac:dyDescent="0.35">
      <c r="A3" s="183"/>
      <c r="B3" s="183"/>
      <c r="C3" s="183"/>
      <c r="D3" s="183"/>
      <c r="E3" s="183"/>
      <c r="F3" s="183"/>
      <c r="G3" s="183"/>
      <c r="H3" s="183"/>
      <c r="I3" s="183"/>
      <c r="J3" s="183"/>
      <c r="K3" s="183"/>
      <c r="L3" s="183"/>
      <c r="M3" s="183"/>
      <c r="N3" s="183"/>
      <c r="O3" s="183"/>
    </row>
    <row r="4" spans="1:15" x14ac:dyDescent="0.35">
      <c r="A4" s="183"/>
      <c r="B4" s="183"/>
      <c r="C4" s="183"/>
      <c r="D4" s="183"/>
      <c r="E4" s="183"/>
      <c r="F4" s="183"/>
      <c r="G4" s="183"/>
      <c r="H4" s="183"/>
      <c r="I4" s="183"/>
      <c r="J4" s="183"/>
      <c r="K4" s="183"/>
      <c r="L4" s="183"/>
      <c r="M4" s="183"/>
      <c r="N4" s="183"/>
      <c r="O4" s="183"/>
    </row>
    <row r="5" spans="1:15" x14ac:dyDescent="0.35">
      <c r="A5" s="183"/>
      <c r="B5" s="183"/>
      <c r="C5" s="183"/>
      <c r="D5" s="183"/>
      <c r="E5" s="183"/>
      <c r="F5" s="183"/>
      <c r="G5" s="183"/>
      <c r="H5" s="183"/>
      <c r="I5" s="183"/>
      <c r="J5" s="183"/>
      <c r="K5" s="183"/>
      <c r="L5" s="183"/>
      <c r="M5" s="183"/>
      <c r="N5" s="183"/>
      <c r="O5" s="183"/>
    </row>
    <row r="6" spans="1:15" x14ac:dyDescent="0.35">
      <c r="A6" s="183"/>
      <c r="B6" s="183"/>
      <c r="C6" s="183"/>
      <c r="D6" s="183"/>
      <c r="E6" s="183"/>
      <c r="F6" s="183"/>
      <c r="G6" s="183"/>
      <c r="H6" s="183"/>
      <c r="I6" s="183"/>
      <c r="J6" s="183"/>
      <c r="K6" s="183"/>
      <c r="L6" s="183"/>
      <c r="M6" s="183"/>
      <c r="N6" s="183"/>
      <c r="O6" s="183"/>
    </row>
    <row r="7" spans="1:15" x14ac:dyDescent="0.35">
      <c r="A7" s="183"/>
      <c r="B7" s="183"/>
      <c r="C7" s="183"/>
      <c r="D7" s="183"/>
      <c r="E7" s="183"/>
      <c r="F7" s="183"/>
      <c r="G7" s="183"/>
      <c r="H7" s="183"/>
      <c r="I7" s="183"/>
      <c r="J7" s="183"/>
      <c r="K7" s="183"/>
      <c r="L7" s="183"/>
      <c r="M7" s="183"/>
      <c r="N7" s="183"/>
      <c r="O7" s="183"/>
    </row>
    <row r="8" spans="1:15" x14ac:dyDescent="0.35">
      <c r="A8" s="183"/>
      <c r="B8" s="183"/>
      <c r="C8" s="183"/>
      <c r="D8" s="183"/>
      <c r="E8" s="183"/>
      <c r="F8" s="183"/>
      <c r="G8" s="183"/>
      <c r="H8" s="183"/>
      <c r="I8" s="183"/>
      <c r="J8" s="183"/>
      <c r="K8" s="183"/>
      <c r="L8" s="183"/>
      <c r="M8" s="183"/>
      <c r="N8" s="183"/>
      <c r="O8" s="183"/>
    </row>
    <row r="9" spans="1:15" x14ac:dyDescent="0.35">
      <c r="A9" s="183"/>
      <c r="B9" s="183"/>
      <c r="C9" s="183"/>
      <c r="D9" s="183"/>
      <c r="E9" s="183"/>
      <c r="F9" s="183"/>
      <c r="G9" s="183"/>
      <c r="H9" s="183"/>
      <c r="I9" s="183"/>
      <c r="J9" s="183"/>
      <c r="K9" s="183"/>
      <c r="L9" s="183"/>
      <c r="M9" s="183"/>
      <c r="N9" s="183"/>
      <c r="O9" s="183"/>
    </row>
    <row r="10" spans="1:15" x14ac:dyDescent="0.35">
      <c r="A10" s="183"/>
      <c r="B10" s="183"/>
      <c r="C10" s="183"/>
      <c r="D10" s="183"/>
      <c r="E10" s="183"/>
      <c r="F10" s="183"/>
      <c r="G10" s="183"/>
      <c r="H10" s="183"/>
      <c r="I10" s="183"/>
      <c r="J10" s="183"/>
      <c r="K10" s="183"/>
      <c r="L10" s="183"/>
      <c r="M10" s="183"/>
      <c r="N10" s="183"/>
      <c r="O10" s="183"/>
    </row>
    <row r="11" spans="1:15" x14ac:dyDescent="0.35">
      <c r="A11" s="183"/>
      <c r="B11" s="183"/>
      <c r="C11" s="183"/>
      <c r="D11" s="183"/>
      <c r="E11" s="183"/>
      <c r="F11" s="183"/>
      <c r="G11" s="183"/>
      <c r="H11" s="183"/>
      <c r="I11" s="183"/>
      <c r="J11" s="183"/>
      <c r="K11" s="183"/>
      <c r="L11" s="183"/>
      <c r="M11" s="183"/>
      <c r="N11" s="183"/>
      <c r="O11" s="183"/>
    </row>
    <row r="12" spans="1:15" x14ac:dyDescent="0.35">
      <c r="A12" s="183"/>
      <c r="B12" s="183"/>
      <c r="C12" s="183"/>
      <c r="D12" s="183"/>
      <c r="E12" s="183"/>
      <c r="F12" s="183"/>
      <c r="G12" s="183"/>
      <c r="H12" s="183"/>
      <c r="I12" s="183"/>
      <c r="J12" s="183"/>
      <c r="K12" s="183"/>
      <c r="L12" s="183"/>
      <c r="M12" s="183"/>
      <c r="N12" s="183"/>
      <c r="O12" s="183"/>
    </row>
    <row r="13" spans="1:15" x14ac:dyDescent="0.35">
      <c r="A13" s="183"/>
      <c r="B13" s="183"/>
      <c r="C13" s="183"/>
      <c r="D13" s="183"/>
      <c r="E13" s="183"/>
      <c r="F13" s="183"/>
      <c r="G13" s="183"/>
      <c r="H13" s="183"/>
      <c r="I13" s="183"/>
      <c r="J13" s="183"/>
      <c r="K13" s="183"/>
      <c r="L13" s="183"/>
      <c r="M13" s="183"/>
      <c r="N13" s="183"/>
      <c r="O13" s="183"/>
    </row>
    <row r="14" spans="1:15" x14ac:dyDescent="0.35">
      <c r="A14" s="183"/>
      <c r="B14" s="183"/>
      <c r="C14" s="183"/>
      <c r="D14" s="183"/>
      <c r="E14" s="183"/>
      <c r="F14" s="183"/>
      <c r="G14" s="183"/>
      <c r="H14" s="183"/>
      <c r="I14" s="183"/>
      <c r="J14" s="183"/>
      <c r="K14" s="183"/>
      <c r="L14" s="183"/>
      <c r="M14" s="183"/>
      <c r="N14" s="183"/>
      <c r="O14" s="183"/>
    </row>
    <row r="15" spans="1:15" x14ac:dyDescent="0.35">
      <c r="A15" s="183"/>
      <c r="B15" s="183"/>
      <c r="C15" s="183"/>
      <c r="D15" s="183"/>
      <c r="E15" s="183"/>
      <c r="F15" s="183"/>
      <c r="G15" s="183"/>
      <c r="H15" s="183"/>
      <c r="I15" s="183"/>
      <c r="J15" s="183"/>
      <c r="K15" s="183"/>
      <c r="L15" s="183"/>
      <c r="M15" s="183"/>
      <c r="N15" s="183"/>
      <c r="O15" s="183"/>
    </row>
    <row r="16" spans="1:15" x14ac:dyDescent="0.35">
      <c r="A16" s="183"/>
      <c r="B16" s="183"/>
      <c r="C16" s="183"/>
      <c r="D16" s="183"/>
      <c r="E16" s="183"/>
      <c r="F16" s="183"/>
      <c r="G16" s="183"/>
      <c r="H16" s="183"/>
      <c r="I16" s="183"/>
      <c r="J16" s="183"/>
      <c r="K16" s="183"/>
      <c r="L16" s="183"/>
      <c r="M16" s="183"/>
      <c r="N16" s="183"/>
      <c r="O16" s="183"/>
    </row>
    <row r="17" spans="1:15" x14ac:dyDescent="0.35">
      <c r="A17" s="183"/>
      <c r="B17" s="183"/>
      <c r="C17" s="183"/>
      <c r="D17" s="183"/>
      <c r="E17" s="183"/>
      <c r="F17" s="183"/>
      <c r="G17" s="183"/>
      <c r="H17" s="183"/>
      <c r="I17" s="183"/>
      <c r="J17" s="183"/>
      <c r="K17" s="183"/>
      <c r="L17" s="183"/>
      <c r="M17" s="183"/>
      <c r="N17" s="183"/>
      <c r="O17" s="183"/>
    </row>
    <row r="18" spans="1:15" x14ac:dyDescent="0.35">
      <c r="A18" s="183"/>
      <c r="B18" s="183"/>
      <c r="C18" s="183"/>
      <c r="D18" s="183"/>
      <c r="E18" s="183"/>
      <c r="F18" s="183"/>
      <c r="G18" s="183"/>
      <c r="H18" s="183"/>
      <c r="I18" s="183"/>
      <c r="J18" s="183"/>
      <c r="K18" s="183"/>
      <c r="L18" s="183"/>
      <c r="M18" s="183"/>
      <c r="N18" s="183"/>
      <c r="O18" s="183"/>
    </row>
  </sheetData>
  <mergeCells count="1">
    <mergeCell ref="A1:O18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2">
    <tabColor theme="7" tint="0.79998168889431442"/>
  </sheetPr>
  <dimension ref="A1:AX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baseColWidth="10" defaultRowHeight="14.5" x14ac:dyDescent="0.35"/>
  <cols>
    <col min="1" max="1" width="14.54296875" style="77" bestFit="1" customWidth="1"/>
    <col min="2" max="20" width="12.54296875" style="135" bestFit="1" customWidth="1"/>
    <col min="21" max="21" width="12.81640625" style="135" bestFit="1" customWidth="1"/>
    <col min="22" max="42" width="13.54296875" style="135" bestFit="1" customWidth="1"/>
  </cols>
  <sheetData>
    <row r="1" spans="1:50" s="77" customFormat="1" x14ac:dyDescent="0.35">
      <c r="B1" s="96" t="str">
        <f>SUBSTITUTE(SUBSTITUTE('raw alpha mod'!B1,"X &lt;",""),"&gt;","")</f>
        <v>0.1</v>
      </c>
      <c r="C1" s="96" t="str">
        <f>SUBSTITUTE(SUBSTITUTE('raw alpha mod'!C1,"X &lt;",""),"&gt;","")</f>
        <v>0.2</v>
      </c>
      <c r="D1" s="96" t="str">
        <f>SUBSTITUTE(SUBSTITUTE('raw alpha mod'!D1,"X &lt;",""),"&gt;","")</f>
        <v>0.3</v>
      </c>
      <c r="E1" s="96" t="str">
        <f>SUBSTITUTE(SUBSTITUTE('raw alpha mod'!E1,"X &lt;",""),"&gt;","")</f>
        <v>0.4</v>
      </c>
      <c r="F1" s="96" t="str">
        <f>SUBSTITUTE(SUBSTITUTE('raw alpha mod'!F1,"X &lt;",""),"&gt;","")</f>
        <v>0.5</v>
      </c>
      <c r="G1" s="96" t="str">
        <f>SUBSTITUTE(SUBSTITUTE('raw alpha mod'!G1,"X &lt;",""),"&gt;","")</f>
        <v>0.6</v>
      </c>
      <c r="H1" s="96" t="str">
        <f>SUBSTITUTE(SUBSTITUTE('raw alpha mod'!H1,"X &lt;",""),"&gt;","")</f>
        <v>0.7</v>
      </c>
      <c r="I1" s="96" t="str">
        <f>SUBSTITUTE(SUBSTITUTE('raw alpha mod'!I1,"X &lt;",""),"&gt;","")</f>
        <v>0.8</v>
      </c>
      <c r="J1" s="96" t="str">
        <f>SUBSTITUTE(SUBSTITUTE('raw alpha mod'!J1,"X &lt;",""),"&gt;","")</f>
        <v>0.9</v>
      </c>
      <c r="K1" s="96" t="str">
        <f>SUBSTITUTE(SUBSTITUTE('raw alpha mod'!K1,"X &lt;",""),"&gt;","")</f>
        <v>1.0</v>
      </c>
      <c r="L1" s="96" t="str">
        <f>SUBSTITUTE(SUBSTITUTE('raw alpha mod'!L1,"X &lt;",""),"&gt;","")</f>
        <v>1.1</v>
      </c>
      <c r="M1" s="96" t="str">
        <f>SUBSTITUTE(SUBSTITUTE('raw alpha mod'!M1,"X &lt;",""),"&gt;","")</f>
        <v>1.2</v>
      </c>
      <c r="N1" s="96" t="str">
        <f>SUBSTITUTE(SUBSTITUTE('raw alpha mod'!N1,"X &lt;",""),"&gt;","")</f>
        <v>1.3</v>
      </c>
      <c r="O1" s="96" t="str">
        <f>SUBSTITUTE(SUBSTITUTE('raw alpha mod'!O1,"X &lt;",""),"&gt;","")</f>
        <v>1.4</v>
      </c>
      <c r="P1" s="96" t="str">
        <f>SUBSTITUTE(SUBSTITUTE('raw alpha mod'!P1,"X &lt;",""),"&gt;","")</f>
        <v>1.5</v>
      </c>
      <c r="Q1" s="96" t="str">
        <f>SUBSTITUTE(SUBSTITUTE('raw alpha mod'!Q1,"X &lt;",""),"&gt;","")</f>
        <v>1.6</v>
      </c>
      <c r="R1" s="96" t="str">
        <f>SUBSTITUTE(SUBSTITUTE('raw alpha mod'!R1,"X &lt;",""),"&gt;","")</f>
        <v>1.7</v>
      </c>
      <c r="S1" s="96" t="str">
        <f>SUBSTITUTE(SUBSTITUTE('raw alpha mod'!S1,"X &lt;",""),"&gt;","")</f>
        <v>1.8</v>
      </c>
      <c r="T1" s="96" t="str">
        <f>SUBSTITUTE(SUBSTITUTE('raw alpha mod'!T1,"X &lt;",""),"&gt;","")</f>
        <v>1.9</v>
      </c>
      <c r="U1" s="96" t="str">
        <f>SUBSTITUTE(SUBSTITUTE('raw alpha mod'!U1,"X &lt;",""),"&gt;","")</f>
        <v>2.0</v>
      </c>
      <c r="V1" s="96" t="str">
        <f>SUBSTITUTE(SUBSTITUTE('raw alpha mod'!V1,"X &lt;",""),"&gt;","")</f>
        <v>2.1</v>
      </c>
      <c r="W1" s="96" t="str">
        <f>SUBSTITUTE(SUBSTITUTE('raw alpha mod'!W1,"X &lt;",""),"&gt;","")</f>
        <v>2.2</v>
      </c>
      <c r="X1" s="96" t="str">
        <f>SUBSTITUTE(SUBSTITUTE('raw alpha mod'!X1,"X &lt;",""),"&gt;","")</f>
        <v>2.3</v>
      </c>
      <c r="Y1" s="96" t="str">
        <f>SUBSTITUTE(SUBSTITUTE('raw alpha mod'!Y1,"X &lt;",""),"&gt;","")</f>
        <v>2.4</v>
      </c>
      <c r="Z1" s="96" t="str">
        <f>SUBSTITUTE(SUBSTITUTE('raw alpha mod'!Z1,"X &lt;",""),"&gt;","")</f>
        <v>2.5</v>
      </c>
      <c r="AA1" s="96" t="str">
        <f>SUBSTITUTE(SUBSTITUTE('raw alpha mod'!AA1,"X &lt;",""),"&gt;","")</f>
        <v>2.6</v>
      </c>
      <c r="AB1" s="96" t="str">
        <f>SUBSTITUTE(SUBSTITUTE('raw alpha mod'!AB1,"X &lt;",""),"&gt;","")</f>
        <v>2.7</v>
      </c>
      <c r="AC1" s="96" t="str">
        <f>SUBSTITUTE(SUBSTITUTE('raw alpha mod'!AC1,"X &lt;",""),"&gt;","")</f>
        <v>2.8</v>
      </c>
      <c r="AD1" s="96" t="str">
        <f>SUBSTITUTE(SUBSTITUTE('raw alpha mod'!AD1,"X &lt;",""),"&gt;","")</f>
        <v>2.9</v>
      </c>
      <c r="AE1" s="96" t="str">
        <f>SUBSTITUTE(SUBSTITUTE('raw alpha mod'!AE1,"X &lt;",""),"&gt;","")</f>
        <v>3</v>
      </c>
      <c r="AF1" s="96" t="str">
        <f>SUBSTITUTE(SUBSTITUTE('raw alpha mod'!AF1,"X &lt;",""),"&gt;","")</f>
        <v>4</v>
      </c>
      <c r="AG1" s="96" t="str">
        <f>SUBSTITUTE(SUBSTITUTE('raw alpha mod'!AG1,"X &lt;",""),"&gt;","")</f>
        <v>5</v>
      </c>
      <c r="AH1" s="96" t="str">
        <f>SUBSTITUTE(SUBSTITUTE('raw alpha mod'!AH1,"X &lt;",""),"&gt;","")</f>
        <v>6</v>
      </c>
      <c r="AI1" s="96" t="str">
        <f>SUBSTITUTE(SUBSTITUTE('raw alpha mod'!AI1,"X &lt;",""),"&gt;","")</f>
        <v>7</v>
      </c>
      <c r="AJ1" s="96" t="str">
        <f>SUBSTITUTE(SUBSTITUTE('raw alpha mod'!AJ1,"X &lt;",""),"&gt;","")</f>
        <v>8</v>
      </c>
      <c r="AK1" s="96" t="str">
        <f>SUBSTITUTE(SUBSTITUTE('raw alpha mod'!AK1,"X &lt;",""),"&gt;","")</f>
        <v>9</v>
      </c>
      <c r="AL1" s="96" t="str">
        <f>SUBSTITUTE(SUBSTITUTE('raw alpha mod'!AL1,"X &lt;",""),"&gt;","")</f>
        <v>-0.1</v>
      </c>
      <c r="AM1" s="96" t="str">
        <f>SUBSTITUTE(SUBSTITUTE('raw alpha mod'!AM1,"X &lt;",""),"&gt;","")</f>
        <v>-0.2</v>
      </c>
      <c r="AN1" s="96" t="str">
        <f>SUBSTITUTE(SUBSTITUTE('raw alpha mod'!AN1,"X &lt;",""),"&gt;","")</f>
        <v>-0.3</v>
      </c>
      <c r="AO1" s="96" t="str">
        <f>SUBSTITUTE(SUBSTITUTE('raw alpha mod'!AO1,"X &lt;",""),"&gt;","")</f>
        <v>-0.4</v>
      </c>
      <c r="AP1" s="96" t="str">
        <f>SUBSTITUTE(SUBSTITUTE('raw alpha mod'!AP1,"X &lt;",""),"&gt;","")</f>
        <v>-0.5</v>
      </c>
      <c r="AQ1" s="96"/>
      <c r="AR1" s="96"/>
      <c r="AS1" s="96"/>
      <c r="AT1" s="96"/>
      <c r="AU1" s="96"/>
      <c r="AV1" s="96"/>
      <c r="AW1" s="96"/>
      <c r="AX1" s="96"/>
    </row>
    <row r="2" spans="1:50" x14ac:dyDescent="0.35">
      <c r="A2" s="77" t="str">
        <f>'raw alpha mod'!A2</f>
        <v>petri-c8</v>
      </c>
      <c r="B2" s="111">
        <f>'raw alpha mod'!B2</f>
        <v>7.9000000000000001E-2</v>
      </c>
      <c r="C2" s="111">
        <f>'raw alpha mod'!C2</f>
        <v>0.158</v>
      </c>
      <c r="D2" s="111">
        <f>'raw alpha mod'!D2</f>
        <v>0.23699999999999999</v>
      </c>
      <c r="E2" s="111">
        <f>'raw alpha mod'!E2</f>
        <v>0.316</v>
      </c>
      <c r="F2" s="111">
        <f>'raw alpha mod'!F2</f>
        <v>0.39500000000000002</v>
      </c>
      <c r="G2" s="111">
        <f>'raw alpha mod'!G2</f>
        <v>0.47399999999999998</v>
      </c>
      <c r="H2" s="111">
        <f>'raw alpha mod'!H2</f>
        <v>0.55300000000000005</v>
      </c>
      <c r="I2" s="111">
        <f>'raw alpha mod'!I2</f>
        <v>0.63200000000000001</v>
      </c>
      <c r="J2" s="111">
        <f>'raw alpha mod'!J2</f>
        <v>0.71099999999999997</v>
      </c>
      <c r="K2" s="111">
        <f>'raw alpha mod'!K2</f>
        <v>0.79</v>
      </c>
      <c r="L2" s="111">
        <f>'raw alpha mod'!L2</f>
        <v>0.86899999999999999</v>
      </c>
      <c r="M2" s="111">
        <f>'raw alpha mod'!M2</f>
        <v>0.94799999999999995</v>
      </c>
      <c r="N2" s="111">
        <f>'raw alpha mod'!N2</f>
        <v>1.0269999999999999</v>
      </c>
      <c r="O2" s="111">
        <f>'raw alpha mod'!O2</f>
        <v>1.1060000000000001</v>
      </c>
      <c r="P2" s="111">
        <f>'raw alpha mod'!P2</f>
        <v>1.1850000000000001</v>
      </c>
      <c r="Q2" s="111">
        <f>'raw alpha mod'!Q2</f>
        <v>1.264</v>
      </c>
      <c r="R2" s="111">
        <f>'raw alpha mod'!R2</f>
        <v>1.343</v>
      </c>
      <c r="S2" s="111">
        <f>'raw alpha mod'!S2</f>
        <v>1.4219999999999999</v>
      </c>
      <c r="T2" s="111">
        <f>'raw alpha mod'!T2</f>
        <v>1.5009999999999999</v>
      </c>
      <c r="U2" s="111">
        <f>'raw alpha mod'!U2</f>
        <v>1.58</v>
      </c>
      <c r="V2" s="111">
        <f>'raw alpha mod'!V2</f>
        <v>1.659</v>
      </c>
      <c r="W2" s="111">
        <f>'raw alpha mod'!W2</f>
        <v>1.738</v>
      </c>
      <c r="X2" s="111">
        <f>'raw alpha mod'!X2</f>
        <v>1.8169999999999999</v>
      </c>
      <c r="Y2" s="111">
        <f>'raw alpha mod'!Y2</f>
        <v>1.8959999999999999</v>
      </c>
      <c r="Z2" s="111">
        <f>'raw alpha mod'!Z2</f>
        <v>1.9750000000000001</v>
      </c>
      <c r="AA2" s="111">
        <f>'raw alpha mod'!AA2</f>
        <v>2.0539999999999998</v>
      </c>
      <c r="AB2" s="111">
        <f>'raw alpha mod'!AB2</f>
        <v>2.133</v>
      </c>
      <c r="AC2" s="111">
        <f>'raw alpha mod'!AC2</f>
        <v>2.2120000000000002</v>
      </c>
      <c r="AD2" s="111">
        <f>'raw alpha mod'!AD2</f>
        <v>2.2909999999999999</v>
      </c>
      <c r="AE2" s="111">
        <f>'raw alpha mod'!AE2</f>
        <v>2.37</v>
      </c>
      <c r="AF2" s="111">
        <f>'raw alpha mod'!AF2</f>
        <v>3.1589999999999998</v>
      </c>
      <c r="AG2" s="111">
        <f>'raw alpha mod'!AG2</f>
        <v>3.9489999999999998</v>
      </c>
      <c r="AH2" s="111">
        <f>'raw alpha mod'!AH2</f>
        <v>4.7389999999999999</v>
      </c>
      <c r="AI2" s="111">
        <f>'raw alpha mod'!AI2</f>
        <v>5.5289999999999999</v>
      </c>
      <c r="AJ2" s="111">
        <f>'raw alpha mod'!AJ2</f>
        <v>6.319</v>
      </c>
      <c r="AK2" s="111">
        <f>'raw alpha mod'!AK2</f>
        <v>7.109</v>
      </c>
      <c r="AL2" s="111">
        <f>'raw alpha mod'!AL2</f>
        <v>5.8999999999999997E-2</v>
      </c>
      <c r="AM2" s="111">
        <f>'raw alpha mod'!AM2</f>
        <v>0.11799999999999999</v>
      </c>
      <c r="AN2" s="111">
        <f>'raw alpha mod'!AN2</f>
        <v>0.17699999999999999</v>
      </c>
      <c r="AO2" s="111">
        <f>'raw alpha mod'!AO2</f>
        <v>0.23499999999999999</v>
      </c>
      <c r="AP2" s="111">
        <f>'raw alpha mod'!AP2</f>
        <v>0.29399999999999998</v>
      </c>
    </row>
    <row r="3" spans="1:50" x14ac:dyDescent="0.35">
      <c r="A3" s="77" t="str">
        <f>'raw alpha mod'!A3</f>
        <v>petri-c12</v>
      </c>
      <c r="B3" s="111">
        <f>'raw alpha mod'!B3</f>
        <v>9.5000000000000001E-2</v>
      </c>
      <c r="C3" s="111">
        <f>'raw alpha mod'!C3</f>
        <v>0.191</v>
      </c>
      <c r="D3" s="111">
        <f>'raw alpha mod'!D3</f>
        <v>0.28599999999999998</v>
      </c>
      <c r="E3" s="111">
        <f>'raw alpha mod'!E3</f>
        <v>0.38100000000000001</v>
      </c>
      <c r="F3" s="111">
        <f>'raw alpha mod'!F3</f>
        <v>0.47599999999999998</v>
      </c>
      <c r="G3" s="111">
        <f>'raw alpha mod'!G3</f>
        <v>0.57199999999999995</v>
      </c>
      <c r="H3" s="111">
        <f>'raw alpha mod'!H3</f>
        <v>0.66700000000000004</v>
      </c>
      <c r="I3" s="111">
        <f>'raw alpha mod'!I3</f>
        <v>0.76200000000000001</v>
      </c>
      <c r="J3" s="111">
        <f>'raw alpha mod'!J3</f>
        <v>0.85799999999999998</v>
      </c>
      <c r="K3" s="111">
        <f>'raw alpha mod'!K3</f>
        <v>0.95299999999999996</v>
      </c>
      <c r="L3" s="111">
        <f>'raw alpha mod'!L3</f>
        <v>1.048</v>
      </c>
      <c r="M3" s="111">
        <f>'raw alpha mod'!M3</f>
        <v>1.143</v>
      </c>
      <c r="N3" s="111">
        <f>'raw alpha mod'!N3</f>
        <v>1.2390000000000001</v>
      </c>
      <c r="O3" s="111">
        <f>'raw alpha mod'!O3</f>
        <v>1.3340000000000001</v>
      </c>
      <c r="P3" s="111">
        <f>'raw alpha mod'!P3</f>
        <v>1.429</v>
      </c>
      <c r="Q3" s="111">
        <f>'raw alpha mod'!Q3</f>
        <v>1.524</v>
      </c>
      <c r="R3" s="111">
        <f>'raw alpha mod'!R3</f>
        <v>1.62</v>
      </c>
      <c r="S3" s="111">
        <f>'raw alpha mod'!S3</f>
        <v>1.7150000000000001</v>
      </c>
      <c r="T3" s="111">
        <f>'raw alpha mod'!T3</f>
        <v>1.81</v>
      </c>
      <c r="U3" s="111">
        <f>'raw alpha mod'!U3</f>
        <v>1.9059999999999999</v>
      </c>
      <c r="V3" s="111">
        <f>'raw alpha mod'!V3</f>
        <v>2.0009999999999999</v>
      </c>
      <c r="W3" s="111">
        <f>'raw alpha mod'!W3</f>
        <v>2.0960000000000001</v>
      </c>
      <c r="X3" s="111">
        <f>'raw alpha mod'!X3</f>
        <v>2.1909999999999998</v>
      </c>
      <c r="Y3" s="111">
        <f>'raw alpha mod'!Y3</f>
        <v>2.2869999999999999</v>
      </c>
      <c r="Z3" s="111">
        <f>'raw alpha mod'!Z3</f>
        <v>2.3820000000000001</v>
      </c>
      <c r="AA3" s="111">
        <f>'raw alpha mod'!AA3</f>
        <v>2.4769999999999999</v>
      </c>
      <c r="AB3" s="111">
        <f>'raw alpha mod'!AB3</f>
        <v>2.573</v>
      </c>
      <c r="AC3" s="111">
        <f>'raw alpha mod'!AC3</f>
        <v>2.6680000000000001</v>
      </c>
      <c r="AD3" s="111">
        <f>'raw alpha mod'!AD3</f>
        <v>2.7629999999999999</v>
      </c>
      <c r="AE3" s="111">
        <f>'raw alpha mod'!AE3</f>
        <v>2.8580000000000001</v>
      </c>
      <c r="AF3" s="111">
        <f>'raw alpha mod'!AF3</f>
        <v>3.8109999999999999</v>
      </c>
      <c r="AG3" s="111">
        <f>'raw alpha mod'!AG3</f>
        <v>4.7640000000000002</v>
      </c>
      <c r="AH3" s="111">
        <f>'raw alpha mod'!AH3</f>
        <v>5.7169999999999996</v>
      </c>
      <c r="AI3" s="111">
        <f>'raw alpha mod'!AI3</f>
        <v>6.67</v>
      </c>
      <c r="AJ3" s="111">
        <f>'raw alpha mod'!AJ3</f>
        <v>7.6219999999999999</v>
      </c>
      <c r="AK3" s="111">
        <f>'raw alpha mod'!AK3</f>
        <v>8.5749999999999993</v>
      </c>
      <c r="AL3" s="111">
        <f>'raw alpha mod'!AL3</f>
        <v>0.26600000000000001</v>
      </c>
      <c r="AM3" s="111">
        <f>'raw alpha mod'!AM3</f>
        <v>0.53300000000000003</v>
      </c>
      <c r="AN3" s="111">
        <f>'raw alpha mod'!AN3</f>
        <v>0.79900000000000004</v>
      </c>
      <c r="AO3" s="111">
        <f>'raw alpha mod'!AO3</f>
        <v>1.0649999999999999</v>
      </c>
      <c r="AP3" s="111">
        <f>'raw alpha mod'!AP3</f>
        <v>1.331</v>
      </c>
    </row>
    <row r="4" spans="1:50" x14ac:dyDescent="0.35">
      <c r="A4" s="77" t="str">
        <f>'raw alpha mod'!A4</f>
        <v>petri-t+1</v>
      </c>
      <c r="B4" s="111">
        <f>'raw alpha mod'!B4</f>
        <v>5.8999999999999997E-2</v>
      </c>
      <c r="C4" s="111">
        <f>'raw alpha mod'!C4</f>
        <v>0.11899999999999999</v>
      </c>
      <c r="D4" s="111">
        <f>'raw alpha mod'!D4</f>
        <v>0</v>
      </c>
      <c r="E4" s="111">
        <f>'raw alpha mod'!E4</f>
        <v>0.23799999999999999</v>
      </c>
      <c r="F4" s="111">
        <f>'raw alpha mod'!F4</f>
        <v>0.29699999999999999</v>
      </c>
      <c r="G4" s="111">
        <f>'raw alpha mod'!G4</f>
        <v>0</v>
      </c>
      <c r="H4" s="111">
        <f>'raw alpha mod'!H4</f>
        <v>0.41599999999999998</v>
      </c>
      <c r="I4" s="111">
        <f>'raw alpha mod'!I4</f>
        <v>0.47499999999999998</v>
      </c>
      <c r="J4" s="111">
        <f>'raw alpha mod'!J4</f>
        <v>0.53500000000000003</v>
      </c>
      <c r="K4" s="111">
        <f>'raw alpha mod'!K4</f>
        <v>0.59399999999999997</v>
      </c>
      <c r="L4" s="111">
        <f>'raw alpha mod'!L4</f>
        <v>0</v>
      </c>
      <c r="M4" s="111">
        <f>'raw alpha mod'!M4</f>
        <v>0</v>
      </c>
      <c r="N4" s="111">
        <f>'raw alpha mod'!N4</f>
        <v>0</v>
      </c>
      <c r="O4" s="111">
        <f>'raw alpha mod'!O4</f>
        <v>0.83199999999999996</v>
      </c>
      <c r="P4" s="111">
        <f>'raw alpha mod'!P4</f>
        <v>0.89100000000000001</v>
      </c>
      <c r="Q4" s="111">
        <f>'raw alpha mod'!Q4</f>
        <v>0.95099999999999996</v>
      </c>
      <c r="R4" s="111">
        <f>'raw alpha mod'!R4</f>
        <v>1.01</v>
      </c>
      <c r="S4" s="111">
        <f>'raw alpha mod'!S4</f>
        <v>1.07</v>
      </c>
      <c r="T4" s="111">
        <f>'raw alpha mod'!T4</f>
        <v>1.129</v>
      </c>
      <c r="U4" s="111">
        <f>'raw alpha mod'!U4</f>
        <v>1.1890000000000001</v>
      </c>
      <c r="V4" s="111">
        <f>'raw alpha mod'!V4</f>
        <v>1.248</v>
      </c>
      <c r="W4" s="111">
        <f>'raw alpha mod'!W4</f>
        <v>0</v>
      </c>
      <c r="X4" s="111">
        <f>'raw alpha mod'!X4</f>
        <v>1.367</v>
      </c>
      <c r="Y4" s="111">
        <f>'raw alpha mod'!Y4</f>
        <v>0</v>
      </c>
      <c r="Z4" s="111">
        <f>'raw alpha mod'!Z4</f>
        <v>0</v>
      </c>
      <c r="AA4" s="111">
        <f>'raw alpha mod'!AA4</f>
        <v>0</v>
      </c>
      <c r="AB4" s="111">
        <f>'raw alpha mod'!AB4</f>
        <v>0</v>
      </c>
      <c r="AC4" s="111">
        <f>'raw alpha mod'!AC4</f>
        <v>1.6639999999999999</v>
      </c>
      <c r="AD4" s="111">
        <f>'raw alpha mod'!AD4</f>
        <v>0</v>
      </c>
      <c r="AE4" s="111">
        <f>'raw alpha mod'!AE4</f>
        <v>1.7829999999999999</v>
      </c>
      <c r="AF4" s="111">
        <f>'raw alpha mod'!AF4</f>
        <v>2.3769999999999998</v>
      </c>
      <c r="AG4" s="111">
        <f>'raw alpha mod'!AG4</f>
        <v>0</v>
      </c>
      <c r="AH4" s="111">
        <f>'raw alpha mod'!AH4</f>
        <v>3.5659999999999998</v>
      </c>
      <c r="AI4" s="111">
        <f>'raw alpha mod'!AI4</f>
        <v>0</v>
      </c>
      <c r="AJ4" s="111">
        <f>'raw alpha mod'!AJ4</f>
        <v>4.7549999999999999</v>
      </c>
      <c r="AK4" s="111">
        <f>'raw alpha mod'!AK4</f>
        <v>5.3490000000000002</v>
      </c>
      <c r="AL4" s="111">
        <f>'raw alpha mod'!AL4</f>
        <v>5.8999999999999997E-2</v>
      </c>
      <c r="AM4" s="111">
        <f>'raw alpha mod'!AM4</f>
        <v>0.11899999999999999</v>
      </c>
      <c r="AN4" s="111">
        <f>'raw alpha mod'!AN4</f>
        <v>0</v>
      </c>
      <c r="AO4" s="111">
        <f>'raw alpha mod'!AO4</f>
        <v>0.23799999999999999</v>
      </c>
      <c r="AP4" s="111">
        <f>'raw alpha mod'!AP4</f>
        <v>0.29699999999999999</v>
      </c>
    </row>
    <row r="5" spans="1:50" x14ac:dyDescent="0.35">
      <c r="A5" s="77" t="str">
        <f>'raw alpha mod'!A5</f>
        <v>petri-t+2</v>
      </c>
      <c r="B5" s="111">
        <f>'raw alpha mod'!B5</f>
        <v>0</v>
      </c>
      <c r="C5" s="111">
        <f>'raw alpha mod'!C5</f>
        <v>0</v>
      </c>
      <c r="D5" s="111">
        <f>'raw alpha mod'!D5</f>
        <v>0</v>
      </c>
      <c r="E5" s="111">
        <f>'raw alpha mod'!E5</f>
        <v>0</v>
      </c>
      <c r="F5" s="111">
        <f>'raw alpha mod'!F5</f>
        <v>0</v>
      </c>
      <c r="G5" s="111">
        <f>'raw alpha mod'!G5</f>
        <v>0</v>
      </c>
      <c r="H5" s="111">
        <f>'raw alpha mod'!H5</f>
        <v>0</v>
      </c>
      <c r="I5" s="111">
        <f>'raw alpha mod'!I5</f>
        <v>0</v>
      </c>
      <c r="J5" s="111">
        <f>'raw alpha mod'!J5</f>
        <v>0</v>
      </c>
      <c r="K5" s="111">
        <f>'raw alpha mod'!K5</f>
        <v>0</v>
      </c>
      <c r="L5" s="111">
        <f>'raw alpha mod'!L5</f>
        <v>0</v>
      </c>
      <c r="M5" s="111">
        <f>'raw alpha mod'!M5</f>
        <v>0</v>
      </c>
      <c r="N5" s="111">
        <f>'raw alpha mod'!N5</f>
        <v>0</v>
      </c>
      <c r="O5" s="111">
        <f>'raw alpha mod'!O5</f>
        <v>0</v>
      </c>
      <c r="P5" s="111">
        <f>'raw alpha mod'!P5</f>
        <v>0</v>
      </c>
      <c r="Q5" s="111">
        <f>'raw alpha mod'!Q5</f>
        <v>0</v>
      </c>
      <c r="R5" s="111">
        <f>'raw alpha mod'!R5</f>
        <v>0</v>
      </c>
      <c r="S5" s="111">
        <f>'raw alpha mod'!S5</f>
        <v>0</v>
      </c>
      <c r="T5" s="111">
        <f>'raw alpha mod'!T5</f>
        <v>0</v>
      </c>
      <c r="U5" s="111">
        <f>'raw alpha mod'!U5</f>
        <v>0</v>
      </c>
      <c r="V5" s="111">
        <f>'raw alpha mod'!V5</f>
        <v>0</v>
      </c>
      <c r="W5" s="111">
        <f>'raw alpha mod'!W5</f>
        <v>0</v>
      </c>
      <c r="X5" s="111">
        <f>'raw alpha mod'!X5</f>
        <v>0</v>
      </c>
      <c r="Y5" s="111">
        <f>'raw alpha mod'!Y5</f>
        <v>0</v>
      </c>
      <c r="Z5" s="111">
        <f>'raw alpha mod'!Z5</f>
        <v>0</v>
      </c>
      <c r="AA5" s="111">
        <f>'raw alpha mod'!AA5</f>
        <v>0</v>
      </c>
      <c r="AB5" s="111">
        <f>'raw alpha mod'!AB5</f>
        <v>0</v>
      </c>
      <c r="AC5" s="111">
        <f>'raw alpha mod'!AC5</f>
        <v>0</v>
      </c>
      <c r="AD5" s="111">
        <f>'raw alpha mod'!AD5</f>
        <v>0</v>
      </c>
      <c r="AE5" s="111">
        <f>'raw alpha mod'!AE5</f>
        <v>0</v>
      </c>
      <c r="AF5" s="111">
        <f>'raw alpha mod'!AF5</f>
        <v>0</v>
      </c>
      <c r="AG5" s="111">
        <f>'raw alpha mod'!AG5</f>
        <v>0</v>
      </c>
      <c r="AH5" s="111">
        <f>'raw alpha mod'!AH5</f>
        <v>0</v>
      </c>
      <c r="AI5" s="111">
        <f>'raw alpha mod'!AI5</f>
        <v>0</v>
      </c>
      <c r="AJ5" s="111">
        <f>'raw alpha mod'!AJ5</f>
        <v>0</v>
      </c>
      <c r="AK5" s="111">
        <f>'raw alpha mod'!AK5</f>
        <v>0</v>
      </c>
      <c r="AL5" s="111">
        <f>'raw alpha mod'!AL5</f>
        <v>0</v>
      </c>
      <c r="AM5" s="111">
        <f>'raw alpha mod'!AM5</f>
        <v>0</v>
      </c>
      <c r="AN5" s="111">
        <f>'raw alpha mod'!AN5</f>
        <v>0</v>
      </c>
      <c r="AO5" s="111">
        <f>'raw alpha mod'!AO5</f>
        <v>0</v>
      </c>
      <c r="AP5" s="111">
        <f>'raw alpha mod'!AP5</f>
        <v>0</v>
      </c>
    </row>
    <row r="6" spans="1:50" x14ac:dyDescent="0.35">
      <c r="A6" s="77" t="str">
        <f>'raw alpha mod'!A6</f>
        <v>petri-t+3.5</v>
      </c>
      <c r="B6" s="111">
        <f>'raw alpha mod'!B6</f>
        <v>5.2999999999999999E-2</v>
      </c>
      <c r="C6" s="111">
        <f>'raw alpha mod'!C6</f>
        <v>0.107</v>
      </c>
      <c r="D6" s="111">
        <f>'raw alpha mod'!D6</f>
        <v>0.16</v>
      </c>
      <c r="E6" s="111">
        <f>'raw alpha mod'!E6</f>
        <v>0.21299999999999999</v>
      </c>
      <c r="F6" s="111">
        <f>'raw alpha mod'!F6</f>
        <v>0.26600000000000001</v>
      </c>
      <c r="G6" s="111">
        <f>'raw alpha mod'!G6</f>
        <v>0.32</v>
      </c>
      <c r="H6" s="111">
        <f>'raw alpha mod'!H6</f>
        <v>0.373</v>
      </c>
      <c r="I6" s="111">
        <f>'raw alpha mod'!I6</f>
        <v>0.42599999999999999</v>
      </c>
      <c r="J6" s="111">
        <f>'raw alpha mod'!J6</f>
        <v>0.48</v>
      </c>
      <c r="K6" s="111">
        <f>'raw alpha mod'!K6</f>
        <v>0.53300000000000003</v>
      </c>
      <c r="L6" s="111">
        <f>'raw alpha mod'!L6</f>
        <v>0.58599999999999997</v>
      </c>
      <c r="M6" s="111">
        <f>'raw alpha mod'!M6</f>
        <v>0.63900000000000001</v>
      </c>
      <c r="N6" s="111">
        <f>'raw alpha mod'!N6</f>
        <v>0.69299999999999995</v>
      </c>
      <c r="O6" s="111">
        <f>'raw alpha mod'!O6</f>
        <v>0.746</v>
      </c>
      <c r="P6" s="111">
        <f>'raw alpha mod'!P6</f>
        <v>0.79900000000000004</v>
      </c>
      <c r="Q6" s="111">
        <f>'raw alpha mod'!Q6</f>
        <v>0.85299999999999998</v>
      </c>
      <c r="R6" s="111">
        <f>'raw alpha mod'!R6</f>
        <v>0.90600000000000003</v>
      </c>
      <c r="S6" s="111">
        <f>'raw alpha mod'!S6</f>
        <v>0.95899999999999996</v>
      </c>
      <c r="T6" s="111">
        <f>'raw alpha mod'!T6</f>
        <v>1.012</v>
      </c>
      <c r="U6" s="111">
        <f>'raw alpha mod'!U6</f>
        <v>1.0660000000000001</v>
      </c>
      <c r="V6" s="111">
        <f>'raw alpha mod'!V6</f>
        <v>1.119</v>
      </c>
      <c r="W6" s="111">
        <f>'raw alpha mod'!W6</f>
        <v>1.1719999999999999</v>
      </c>
      <c r="X6" s="111">
        <f>'raw alpha mod'!X6</f>
        <v>1.226</v>
      </c>
      <c r="Y6" s="111">
        <f>'raw alpha mod'!Y6</f>
        <v>1.2789999999999999</v>
      </c>
      <c r="Z6" s="111">
        <f>'raw alpha mod'!Z6</f>
        <v>1.3320000000000001</v>
      </c>
      <c r="AA6" s="111">
        <f>'raw alpha mod'!AA6</f>
        <v>1.385</v>
      </c>
      <c r="AB6" s="111">
        <f>'raw alpha mod'!AB6</f>
        <v>1.4390000000000001</v>
      </c>
      <c r="AC6" s="111">
        <f>'raw alpha mod'!AC6</f>
        <v>1.492</v>
      </c>
      <c r="AD6" s="111">
        <f>'raw alpha mod'!AD6</f>
        <v>1.5449999999999999</v>
      </c>
      <c r="AE6" s="111">
        <f>'raw alpha mod'!AE6</f>
        <v>1.599</v>
      </c>
      <c r="AF6" s="111">
        <f>'raw alpha mod'!AF6</f>
        <v>2.1309999999999998</v>
      </c>
      <c r="AG6" s="111">
        <f>'raw alpha mod'!AG6</f>
        <v>2.6640000000000001</v>
      </c>
      <c r="AH6" s="111">
        <f>'raw alpha mod'!AH6</f>
        <v>3.1970000000000001</v>
      </c>
      <c r="AI6" s="111">
        <f>'raw alpha mod'!AI6</f>
        <v>3.73</v>
      </c>
      <c r="AJ6" s="111">
        <f>'raw alpha mod'!AJ6</f>
        <v>4.2629999999999999</v>
      </c>
      <c r="AK6" s="111">
        <f>'raw alpha mod'!AK6</f>
        <v>4.7960000000000003</v>
      </c>
      <c r="AL6" s="111">
        <f>'raw alpha mod'!AL6</f>
        <v>0.16700000000000001</v>
      </c>
      <c r="AM6" s="111">
        <f>'raw alpha mod'!AM6</f>
        <v>0.33400000000000002</v>
      </c>
      <c r="AN6" s="111">
        <f>'raw alpha mod'!AN6</f>
        <v>0.501</v>
      </c>
      <c r="AO6" s="111">
        <f>'raw alpha mod'!AO6</f>
        <v>0.66900000000000004</v>
      </c>
      <c r="AP6" s="111">
        <f>'raw alpha mod'!AP6</f>
        <v>0.83599999999999997</v>
      </c>
    </row>
    <row r="7" spans="1:50" x14ac:dyDescent="0.35">
      <c r="A7" s="77" t="str">
        <f>'raw alpha mod'!A7</f>
        <v>petri-t+4</v>
      </c>
      <c r="B7" s="111">
        <f>'raw alpha mod'!B7</f>
        <v>0.06</v>
      </c>
      <c r="C7" s="111">
        <f>'raw alpha mod'!C7</f>
        <v>0.12</v>
      </c>
      <c r="D7" s="111">
        <f>'raw alpha mod'!D7</f>
        <v>0.18</v>
      </c>
      <c r="E7" s="111">
        <f>'raw alpha mod'!E7</f>
        <v>0.24</v>
      </c>
      <c r="F7" s="111">
        <f>'raw alpha mod'!F7</f>
        <v>0.3</v>
      </c>
      <c r="G7" s="111">
        <f>'raw alpha mod'!G7</f>
        <v>0.36</v>
      </c>
      <c r="H7" s="111">
        <f>'raw alpha mod'!H7</f>
        <v>0.42</v>
      </c>
      <c r="I7" s="111">
        <f>'raw alpha mod'!I7</f>
        <v>0.48099999999999998</v>
      </c>
      <c r="J7" s="111">
        <f>'raw alpha mod'!J7</f>
        <v>0.54100000000000004</v>
      </c>
      <c r="K7" s="111">
        <f>'raw alpha mod'!K7</f>
        <v>0.60099999999999998</v>
      </c>
      <c r="L7" s="111">
        <f>'raw alpha mod'!L7</f>
        <v>0.66100000000000003</v>
      </c>
      <c r="M7" s="111">
        <f>'raw alpha mod'!M7</f>
        <v>0.72099999999999997</v>
      </c>
      <c r="N7" s="111">
        <f>'raw alpha mod'!N7</f>
        <v>0.78100000000000003</v>
      </c>
      <c r="O7" s="111">
        <f>'raw alpha mod'!O7</f>
        <v>0.84099999999999997</v>
      </c>
      <c r="P7" s="111">
        <f>'raw alpha mod'!P7</f>
        <v>0.90100000000000002</v>
      </c>
      <c r="Q7" s="111">
        <f>'raw alpha mod'!Q7</f>
        <v>0.96099999999999997</v>
      </c>
      <c r="R7" s="111">
        <f>'raw alpha mod'!R7</f>
        <v>1.0209999999999999</v>
      </c>
      <c r="S7" s="111">
        <f>'raw alpha mod'!S7</f>
        <v>1.081</v>
      </c>
      <c r="T7" s="111">
        <f>'raw alpha mod'!T7</f>
        <v>1.141</v>
      </c>
      <c r="U7" s="111">
        <f>'raw alpha mod'!U7</f>
        <v>1.2010000000000001</v>
      </c>
      <c r="V7" s="111">
        <f>'raw alpha mod'!V7</f>
        <v>1.2609999999999999</v>
      </c>
      <c r="W7" s="111">
        <f>'raw alpha mod'!W7</f>
        <v>1.321</v>
      </c>
      <c r="X7" s="111">
        <f>'raw alpha mod'!X7</f>
        <v>1.3819999999999999</v>
      </c>
      <c r="Y7" s="111">
        <f>'raw alpha mod'!Y7</f>
        <v>1.4419999999999999</v>
      </c>
      <c r="Z7" s="111">
        <f>'raw alpha mod'!Z7</f>
        <v>1.502</v>
      </c>
      <c r="AA7" s="111">
        <f>'raw alpha mod'!AA7</f>
        <v>1.5620000000000001</v>
      </c>
      <c r="AB7" s="111">
        <f>'raw alpha mod'!AB7</f>
        <v>1.6220000000000001</v>
      </c>
      <c r="AC7" s="111">
        <f>'raw alpha mod'!AC7</f>
        <v>1.6819999999999999</v>
      </c>
      <c r="AD7" s="111">
        <f>'raw alpha mod'!AD7</f>
        <v>1.742</v>
      </c>
      <c r="AE7" s="111">
        <f>'raw alpha mod'!AE7</f>
        <v>1.802</v>
      </c>
      <c r="AF7" s="111">
        <f>'raw alpha mod'!AF7</f>
        <v>2.403</v>
      </c>
      <c r="AG7" s="111">
        <f>'raw alpha mod'!AG7</f>
        <v>3.0030000000000001</v>
      </c>
      <c r="AH7" s="111">
        <f>'raw alpha mod'!AH7</f>
        <v>3.6040000000000001</v>
      </c>
      <c r="AI7" s="111">
        <f>'raw alpha mod'!AI7</f>
        <v>4.2050000000000001</v>
      </c>
      <c r="AJ7" s="111">
        <f>'raw alpha mod'!AJ7</f>
        <v>4.8049999999999997</v>
      </c>
      <c r="AK7" s="111">
        <f>'raw alpha mod'!AK7</f>
        <v>5.4059999999999997</v>
      </c>
      <c r="AL7" s="111">
        <f>'raw alpha mod'!AL7</f>
        <v>4.8000000000000001E-2</v>
      </c>
      <c r="AM7" s="111">
        <f>'raw alpha mod'!AM7</f>
        <v>9.6000000000000002E-2</v>
      </c>
      <c r="AN7" s="111">
        <f>'raw alpha mod'!AN7</f>
        <v>0.14399999999999999</v>
      </c>
      <c r="AO7" s="111">
        <f>'raw alpha mod'!AO7</f>
        <v>0.192</v>
      </c>
      <c r="AP7" s="111">
        <f>'raw alpha mod'!AP7</f>
        <v>0</v>
      </c>
    </row>
    <row r="8" spans="1:50" x14ac:dyDescent="0.35">
      <c r="A8" s="77" t="str">
        <f>'raw alpha mod'!A8</f>
        <v>petri-t+5</v>
      </c>
      <c r="B8" s="111">
        <f>'raw alpha mod'!B8</f>
        <v>0.45600000000000002</v>
      </c>
      <c r="C8" s="111">
        <f>'raw alpha mod'!C8</f>
        <v>0.91200000000000003</v>
      </c>
      <c r="D8" s="111">
        <f>'raw alpha mod'!D8</f>
        <v>1.3680000000000001</v>
      </c>
      <c r="E8" s="111">
        <f>'raw alpha mod'!E8</f>
        <v>1.8240000000000001</v>
      </c>
      <c r="F8" s="111">
        <f>'raw alpha mod'!F8</f>
        <v>2.2799999999999998</v>
      </c>
      <c r="G8" s="111">
        <f>'raw alpha mod'!G8</f>
        <v>2.7360000000000002</v>
      </c>
      <c r="H8" s="111">
        <f>'raw alpha mod'!H8</f>
        <v>3.1920000000000002</v>
      </c>
      <c r="I8" s="111">
        <f>'raw alpha mod'!I8</f>
        <v>3.6480000000000001</v>
      </c>
      <c r="J8" s="111">
        <f>'raw alpha mod'!J8</f>
        <v>4.1040000000000001</v>
      </c>
      <c r="K8" s="111">
        <f>'raw alpha mod'!K8</f>
        <v>4.5599999999999996</v>
      </c>
      <c r="L8" s="111">
        <f>'raw alpha mod'!L8</f>
        <v>5.016</v>
      </c>
      <c r="M8" s="111">
        <f>'raw alpha mod'!M8</f>
        <v>5.4720000000000004</v>
      </c>
      <c r="N8" s="111">
        <f>'raw alpha mod'!N8</f>
        <v>5.9279999999999999</v>
      </c>
      <c r="O8" s="111">
        <f>'raw alpha mod'!O8</f>
        <v>6.3840000000000003</v>
      </c>
      <c r="P8" s="111">
        <f>'raw alpha mod'!P8</f>
        <v>6.84</v>
      </c>
      <c r="Q8" s="111">
        <f>'raw alpha mod'!Q8</f>
        <v>7.2949999999999999</v>
      </c>
      <c r="R8" s="111">
        <f>'raw alpha mod'!R8</f>
        <v>7.7510000000000003</v>
      </c>
      <c r="S8" s="111">
        <f>'raw alpha mod'!S8</f>
        <v>8.2070000000000007</v>
      </c>
      <c r="T8" s="111">
        <f>'raw alpha mod'!T8</f>
        <v>8.6630000000000003</v>
      </c>
      <c r="U8" s="111">
        <f>'raw alpha mod'!U8</f>
        <v>9.1189999999999998</v>
      </c>
      <c r="V8" s="111">
        <f>'raw alpha mod'!V8</f>
        <v>9.5749999999999993</v>
      </c>
      <c r="W8" s="111">
        <f>'raw alpha mod'!W8</f>
        <v>10.031000000000001</v>
      </c>
      <c r="X8" s="111">
        <f>'raw alpha mod'!X8</f>
        <v>10.487</v>
      </c>
      <c r="Y8" s="111">
        <f>'raw alpha mod'!Y8</f>
        <v>10.943</v>
      </c>
      <c r="Z8" s="111">
        <f>'raw alpha mod'!Z8</f>
        <v>11.398999999999999</v>
      </c>
      <c r="AA8" s="111">
        <f>'raw alpha mod'!AA8</f>
        <v>11.855</v>
      </c>
      <c r="AB8" s="111">
        <f>'raw alpha mod'!AB8</f>
        <v>12.311</v>
      </c>
      <c r="AC8" s="111">
        <f>'raw alpha mod'!AC8</f>
        <v>12.766999999999999</v>
      </c>
      <c r="AD8" s="111">
        <f>'raw alpha mod'!AD8</f>
        <v>13.223000000000001</v>
      </c>
      <c r="AE8" s="111">
        <f>'raw alpha mod'!AE8</f>
        <v>13.679</v>
      </c>
      <c r="AF8" s="111">
        <f>'raw alpha mod'!AF8</f>
        <v>18.239000000000001</v>
      </c>
      <c r="AG8" s="111">
        <f>'raw alpha mod'!AG8</f>
        <v>22.797999999999998</v>
      </c>
      <c r="AH8" s="111">
        <f>'raw alpha mod'!AH8</f>
        <v>27.358000000000001</v>
      </c>
      <c r="AI8" s="111">
        <f>'raw alpha mod'!AI8</f>
        <v>31.917999999999999</v>
      </c>
      <c r="AJ8" s="111">
        <f>'raw alpha mod'!AJ8</f>
        <v>36.476999999999997</v>
      </c>
      <c r="AK8" s="111">
        <f>'raw alpha mod'!AK8</f>
        <v>41.036999999999999</v>
      </c>
      <c r="AL8" s="111">
        <f>'raw alpha mod'!AL8</f>
        <v>8.4000000000000005E-2</v>
      </c>
      <c r="AM8" s="111">
        <f>'raw alpha mod'!AM8</f>
        <v>0.16800000000000001</v>
      </c>
      <c r="AN8" s="111">
        <f>'raw alpha mod'!AN8</f>
        <v>0.252</v>
      </c>
      <c r="AO8" s="111">
        <f>'raw alpha mod'!AO8</f>
        <v>0.33600000000000002</v>
      </c>
      <c r="AP8" s="111">
        <f>'raw alpha mod'!AP8</f>
        <v>0.42099999999999999</v>
      </c>
    </row>
    <row r="9" spans="1:50" x14ac:dyDescent="0.35">
      <c r="A9" s="77" t="str">
        <f>'raw alpha mod'!A9</f>
        <v>marker-c8</v>
      </c>
      <c r="B9" s="111">
        <f>'raw alpha mod'!B9</f>
        <v>4.3999999999999997E-2</v>
      </c>
      <c r="C9" s="111">
        <f>'raw alpha mod'!C9</f>
        <v>8.7999999999999995E-2</v>
      </c>
      <c r="D9" s="111">
        <f>'raw alpha mod'!D9</f>
        <v>0.13300000000000001</v>
      </c>
      <c r="E9" s="111">
        <f>'raw alpha mod'!E9</f>
        <v>0.17699999999999999</v>
      </c>
      <c r="F9" s="111">
        <f>'raw alpha mod'!F9</f>
        <v>0.221</v>
      </c>
      <c r="G9" s="111">
        <f>'raw alpha mod'!G9</f>
        <v>0.26500000000000001</v>
      </c>
      <c r="H9" s="111">
        <f>'raw alpha mod'!H9</f>
        <v>0.309</v>
      </c>
      <c r="I9" s="111">
        <f>'raw alpha mod'!I9</f>
        <v>0.35299999999999998</v>
      </c>
      <c r="J9" s="111">
        <f>'raw alpha mod'!J9</f>
        <v>0.39800000000000002</v>
      </c>
      <c r="K9" s="111">
        <f>'raw alpha mod'!K9</f>
        <v>0.442</v>
      </c>
      <c r="L9" s="111">
        <f>'raw alpha mod'!L9</f>
        <v>0.48599999999999999</v>
      </c>
      <c r="M9" s="111">
        <f>'raw alpha mod'!M9</f>
        <v>0.53</v>
      </c>
      <c r="N9" s="111">
        <f>'raw alpha mod'!N9</f>
        <v>0.57399999999999995</v>
      </c>
      <c r="O9" s="111">
        <f>'raw alpha mod'!O9</f>
        <v>0.61899999999999999</v>
      </c>
      <c r="P9" s="111">
        <f>'raw alpha mod'!P9</f>
        <v>0.66300000000000003</v>
      </c>
      <c r="Q9" s="111">
        <f>'raw alpha mod'!Q9</f>
        <v>0.70699999999999996</v>
      </c>
      <c r="R9" s="111">
        <f>'raw alpha mod'!R9</f>
        <v>0.751</v>
      </c>
      <c r="S9" s="111">
        <f>'raw alpha mod'!S9</f>
        <v>0.79500000000000004</v>
      </c>
      <c r="T9" s="111">
        <f>'raw alpha mod'!T9</f>
        <v>0.84</v>
      </c>
      <c r="U9" s="111">
        <f>'raw alpha mod'!U9</f>
        <v>0.88400000000000001</v>
      </c>
      <c r="V9" s="111">
        <f>'raw alpha mod'!V9</f>
        <v>0.92800000000000005</v>
      </c>
      <c r="W9" s="111">
        <f>'raw alpha mod'!W9</f>
        <v>0.97199999999999998</v>
      </c>
      <c r="X9" s="111">
        <f>'raw alpha mod'!X9</f>
        <v>1.016</v>
      </c>
      <c r="Y9" s="111">
        <f>'raw alpha mod'!Y9</f>
        <v>1.06</v>
      </c>
      <c r="Z9" s="111">
        <f>'raw alpha mod'!Z9</f>
        <v>1.105</v>
      </c>
      <c r="AA9" s="111">
        <f>'raw alpha mod'!AA9</f>
        <v>1.149</v>
      </c>
      <c r="AB9" s="111">
        <f>'raw alpha mod'!AB9</f>
        <v>1.1930000000000001</v>
      </c>
      <c r="AC9" s="111">
        <f>'raw alpha mod'!AC9</f>
        <v>1.2370000000000001</v>
      </c>
      <c r="AD9" s="111">
        <f>'raw alpha mod'!AD9</f>
        <v>1.2809999999999999</v>
      </c>
      <c r="AE9" s="111">
        <f>'raw alpha mod'!AE9</f>
        <v>1.3260000000000001</v>
      </c>
      <c r="AF9" s="111">
        <f>'raw alpha mod'!AF9</f>
        <v>1.7669999999999999</v>
      </c>
      <c r="AG9" s="111">
        <f>'raw alpha mod'!AG9</f>
        <v>2.2090000000000001</v>
      </c>
      <c r="AH9" s="111">
        <f>'raw alpha mod'!AH9</f>
        <v>2.6509999999999998</v>
      </c>
      <c r="AI9" s="111">
        <f>'raw alpha mod'!AI9</f>
        <v>3.093</v>
      </c>
      <c r="AJ9" s="111">
        <f>'raw alpha mod'!AJ9</f>
        <v>3.5350000000000001</v>
      </c>
      <c r="AK9" s="111">
        <f>'raw alpha mod'!AK9</f>
        <v>3.9769999999999999</v>
      </c>
      <c r="AL9" s="111">
        <f>'raw alpha mod'!AL9</f>
        <v>8.4000000000000005E-2</v>
      </c>
      <c r="AM9" s="111">
        <f>'raw alpha mod'!AM9</f>
        <v>0.16800000000000001</v>
      </c>
      <c r="AN9" s="111">
        <f>'raw alpha mod'!AN9</f>
        <v>0.253</v>
      </c>
      <c r="AO9" s="111">
        <f>'raw alpha mod'!AO9</f>
        <v>0.33700000000000002</v>
      </c>
      <c r="AP9" s="111">
        <f>'raw alpha mod'!AP9</f>
        <v>0.42099999999999999</v>
      </c>
    </row>
    <row r="10" spans="1:50" x14ac:dyDescent="0.35">
      <c r="A10" s="77" t="str">
        <f>'raw alpha mod'!A10</f>
        <v>marker-f21</v>
      </c>
      <c r="B10" s="111">
        <f>'raw alpha mod'!B10</f>
        <v>4.9000000000000002E-2</v>
      </c>
      <c r="C10" s="111">
        <f>'raw alpha mod'!C10</f>
        <v>9.7000000000000003E-2</v>
      </c>
      <c r="D10" s="111">
        <f>'raw alpha mod'!D10</f>
        <v>0.14599999999999999</v>
      </c>
      <c r="E10" s="111">
        <f>'raw alpha mod'!E10</f>
        <v>0.19500000000000001</v>
      </c>
      <c r="F10" s="111">
        <f>'raw alpha mod'!F10</f>
        <v>0.24299999999999999</v>
      </c>
      <c r="G10" s="111">
        <f>'raw alpha mod'!G10</f>
        <v>0.29199999999999998</v>
      </c>
      <c r="H10" s="111">
        <f>'raw alpha mod'!H10</f>
        <v>0.34100000000000003</v>
      </c>
      <c r="I10" s="111">
        <f>'raw alpha mod'!I10</f>
        <v>0.38900000000000001</v>
      </c>
      <c r="J10" s="111">
        <f>'raw alpha mod'!J10</f>
        <v>0.438</v>
      </c>
      <c r="K10" s="111">
        <f>'raw alpha mod'!K10</f>
        <v>0.48699999999999999</v>
      </c>
      <c r="L10" s="111">
        <f>'raw alpha mod'!L10</f>
        <v>0.53500000000000003</v>
      </c>
      <c r="M10" s="111">
        <f>'raw alpha mod'!M10</f>
        <v>0.58399999999999996</v>
      </c>
      <c r="N10" s="111">
        <f>'raw alpha mod'!N10</f>
        <v>0.63200000000000001</v>
      </c>
      <c r="O10" s="111">
        <f>'raw alpha mod'!O10</f>
        <v>0.68100000000000005</v>
      </c>
      <c r="P10" s="111">
        <f>'raw alpha mod'!P10</f>
        <v>0.73</v>
      </c>
      <c r="Q10" s="111">
        <f>'raw alpha mod'!Q10</f>
        <v>0.77800000000000002</v>
      </c>
      <c r="R10" s="111">
        <f>'raw alpha mod'!R10</f>
        <v>0.82699999999999996</v>
      </c>
      <c r="S10" s="111">
        <f>'raw alpha mod'!S10</f>
        <v>0.876</v>
      </c>
      <c r="T10" s="111">
        <f>'raw alpha mod'!T10</f>
        <v>0.92400000000000004</v>
      </c>
      <c r="U10" s="111">
        <f>'raw alpha mod'!U10</f>
        <v>0.97299999999999998</v>
      </c>
      <c r="V10" s="111">
        <f>'raw alpha mod'!V10</f>
        <v>1.022</v>
      </c>
      <c r="W10" s="111">
        <f>'raw alpha mod'!W10</f>
        <v>1.07</v>
      </c>
      <c r="X10" s="111">
        <f>'raw alpha mod'!X10</f>
        <v>1.119</v>
      </c>
      <c r="Y10" s="111">
        <f>'raw alpha mod'!Y10</f>
        <v>1.1679999999999999</v>
      </c>
      <c r="Z10" s="111">
        <f>'raw alpha mod'!Z10</f>
        <v>1.216</v>
      </c>
      <c r="AA10" s="111">
        <f>'raw alpha mod'!AA10</f>
        <v>1.2649999999999999</v>
      </c>
      <c r="AB10" s="111">
        <f>'raw alpha mod'!AB10</f>
        <v>1.3140000000000001</v>
      </c>
      <c r="AC10" s="111">
        <f>'raw alpha mod'!AC10</f>
        <v>1.3620000000000001</v>
      </c>
      <c r="AD10" s="111">
        <f>'raw alpha mod'!AD10</f>
        <v>1.411</v>
      </c>
      <c r="AE10" s="111">
        <f>'raw alpha mod'!AE10</f>
        <v>1.46</v>
      </c>
      <c r="AF10" s="111">
        <f>'raw alpha mod'!AF10</f>
        <v>1.946</v>
      </c>
      <c r="AG10" s="111">
        <f>'raw alpha mod'!AG10</f>
        <v>2.4329999999999998</v>
      </c>
      <c r="AH10" s="111">
        <f>'raw alpha mod'!AH10</f>
        <v>2.919</v>
      </c>
      <c r="AI10" s="111">
        <f>'raw alpha mod'!AI10</f>
        <v>3.4060000000000001</v>
      </c>
      <c r="AJ10" s="111">
        <f>'raw alpha mod'!AJ10</f>
        <v>3.8919999999999999</v>
      </c>
      <c r="AK10" s="111">
        <f>'raw alpha mod'!AK10</f>
        <v>4.3789999999999996</v>
      </c>
      <c r="AL10" s="111">
        <f>'raw alpha mod'!AL10</f>
        <v>0.30399999999999999</v>
      </c>
      <c r="AM10" s="111">
        <f>'raw alpha mod'!AM10</f>
        <v>0.60699999999999998</v>
      </c>
      <c r="AN10" s="111">
        <f>'raw alpha mod'!AN10</f>
        <v>0.91100000000000003</v>
      </c>
      <c r="AO10" s="111">
        <f>'raw alpha mod'!AO10</f>
        <v>1.214</v>
      </c>
      <c r="AP10" s="111">
        <f>'raw alpha mod'!AP10</f>
        <v>1.518</v>
      </c>
    </row>
    <row r="11" spans="1:50" x14ac:dyDescent="0.35">
      <c r="A11" s="77" t="str">
        <f>'raw alpha mod'!A11</f>
        <v>marker-f26</v>
      </c>
      <c r="B11" s="111">
        <f>'raw alpha mod'!B11</f>
        <v>2.5999999999999999E-2</v>
      </c>
      <c r="C11" s="111">
        <f>'raw alpha mod'!C11</f>
        <v>5.1999999999999998E-2</v>
      </c>
      <c r="D11" s="111">
        <f>'raw alpha mod'!D11</f>
        <v>7.6999999999999999E-2</v>
      </c>
      <c r="E11" s="111">
        <f>'raw alpha mod'!E11</f>
        <v>0.10299999999999999</v>
      </c>
      <c r="F11" s="111">
        <f>'raw alpha mod'!F11</f>
        <v>0.129</v>
      </c>
      <c r="G11" s="111">
        <f>'raw alpha mod'!G11</f>
        <v>0.155</v>
      </c>
      <c r="H11" s="111">
        <f>'raw alpha mod'!H11</f>
        <v>0.18099999999999999</v>
      </c>
      <c r="I11" s="111">
        <f>'raw alpha mod'!I11</f>
        <v>0.20599999999999999</v>
      </c>
      <c r="J11" s="111">
        <f>'raw alpha mod'!J11</f>
        <v>0.23200000000000001</v>
      </c>
      <c r="K11" s="111">
        <f>'raw alpha mod'!K11</f>
        <v>0.25800000000000001</v>
      </c>
      <c r="L11" s="111">
        <f>'raw alpha mod'!L11</f>
        <v>0.28399999999999997</v>
      </c>
      <c r="M11" s="111">
        <f>'raw alpha mod'!M11</f>
        <v>0.31</v>
      </c>
      <c r="N11" s="111">
        <f>'raw alpha mod'!N11</f>
        <v>0.33500000000000002</v>
      </c>
      <c r="O11" s="111">
        <f>'raw alpha mod'!O11</f>
        <v>0.36099999999999999</v>
      </c>
      <c r="P11" s="111">
        <f>'raw alpha mod'!P11</f>
        <v>0.38700000000000001</v>
      </c>
      <c r="Q11" s="111">
        <f>'raw alpha mod'!Q11</f>
        <v>0.41299999999999998</v>
      </c>
      <c r="R11" s="111">
        <f>'raw alpha mod'!R11</f>
        <v>0.439</v>
      </c>
      <c r="S11" s="111">
        <f>'raw alpha mod'!S11</f>
        <v>0.46500000000000002</v>
      </c>
      <c r="T11" s="111">
        <f>'raw alpha mod'!T11</f>
        <v>0.49</v>
      </c>
      <c r="U11" s="111">
        <f>'raw alpha mod'!U11</f>
        <v>0.51600000000000001</v>
      </c>
      <c r="V11" s="111">
        <f>'raw alpha mod'!V11</f>
        <v>0.54200000000000004</v>
      </c>
      <c r="W11" s="111">
        <f>'raw alpha mod'!W11</f>
        <v>0.56799999999999995</v>
      </c>
      <c r="X11" s="111">
        <f>'raw alpha mod'!X11</f>
        <v>0.59399999999999997</v>
      </c>
      <c r="Y11" s="111">
        <f>'raw alpha mod'!Y11</f>
        <v>0.61899999999999999</v>
      </c>
      <c r="Z11" s="111">
        <f>'raw alpha mod'!Z11</f>
        <v>0.64500000000000002</v>
      </c>
      <c r="AA11" s="111">
        <f>'raw alpha mod'!AA11</f>
        <v>0.67100000000000004</v>
      </c>
      <c r="AB11" s="111">
        <f>'raw alpha mod'!AB11</f>
        <v>0.69699999999999995</v>
      </c>
      <c r="AC11" s="111">
        <f>'raw alpha mod'!AC11</f>
        <v>0.72299999999999998</v>
      </c>
      <c r="AD11" s="111">
        <f>'raw alpha mod'!AD11</f>
        <v>0.748</v>
      </c>
      <c r="AE11" s="111">
        <f>'raw alpha mod'!AE11</f>
        <v>0.77400000000000002</v>
      </c>
      <c r="AF11" s="111">
        <f>'raw alpha mod'!AF11</f>
        <v>1.032</v>
      </c>
      <c r="AG11" s="111">
        <f>'raw alpha mod'!AG11</f>
        <v>1.29</v>
      </c>
      <c r="AH11" s="111">
        <f>'raw alpha mod'!AH11</f>
        <v>1.548</v>
      </c>
      <c r="AI11" s="111">
        <f>'raw alpha mod'!AI11</f>
        <v>1.806</v>
      </c>
      <c r="AJ11" s="111">
        <f>'raw alpha mod'!AJ11</f>
        <v>2.0649999999999999</v>
      </c>
      <c r="AK11" s="111">
        <f>'raw alpha mod'!AK11</f>
        <v>2.323</v>
      </c>
      <c r="AL11" s="111">
        <f>'raw alpha mod'!AL11</f>
        <v>0.03</v>
      </c>
      <c r="AM11" s="111">
        <f>'raw alpha mod'!AM11</f>
        <v>6.0999999999999999E-2</v>
      </c>
      <c r="AN11" s="111">
        <f>'raw alpha mod'!AN11</f>
        <v>9.0999999999999998E-2</v>
      </c>
      <c r="AO11" s="111">
        <f>'raw alpha mod'!AO11</f>
        <v>0.122</v>
      </c>
      <c r="AP11" s="111">
        <f>'raw alpha mod'!AP11</f>
        <v>0.152</v>
      </c>
    </row>
    <row r="12" spans="1:50" x14ac:dyDescent="0.35">
      <c r="A12" s="77" t="str">
        <f>'raw alpha mod'!A12</f>
        <v>marker-t+6</v>
      </c>
      <c r="B12" s="111">
        <f>'raw alpha mod'!B12</f>
        <v>0.16300000000000001</v>
      </c>
      <c r="C12" s="111">
        <f>'raw alpha mod'!C12</f>
        <v>0.32700000000000001</v>
      </c>
      <c r="D12" s="111">
        <f>'raw alpha mod'!D12</f>
        <v>0.49</v>
      </c>
      <c r="E12" s="111">
        <f>'raw alpha mod'!E12</f>
        <v>0.65300000000000002</v>
      </c>
      <c r="F12" s="111">
        <f>'raw alpha mod'!F12</f>
        <v>0.81599999999999995</v>
      </c>
      <c r="G12" s="111">
        <f>'raw alpha mod'!G12</f>
        <v>0.98</v>
      </c>
      <c r="H12" s="111">
        <f>'raw alpha mod'!H12</f>
        <v>1.143</v>
      </c>
      <c r="I12" s="111">
        <f>'raw alpha mod'!I12</f>
        <v>1.306</v>
      </c>
      <c r="J12" s="111">
        <f>'raw alpha mod'!J12</f>
        <v>1.47</v>
      </c>
      <c r="K12" s="111">
        <f>'raw alpha mod'!K12</f>
        <v>1.633</v>
      </c>
      <c r="L12" s="111">
        <f>'raw alpha mod'!L12</f>
        <v>1.796</v>
      </c>
      <c r="M12" s="111">
        <f>'raw alpha mod'!M12</f>
        <v>1.9590000000000001</v>
      </c>
      <c r="N12" s="111">
        <f>'raw alpha mod'!N12</f>
        <v>2.1230000000000002</v>
      </c>
      <c r="O12" s="111">
        <f>'raw alpha mod'!O12</f>
        <v>2.286</v>
      </c>
      <c r="P12" s="111">
        <f>'raw alpha mod'!P12</f>
        <v>2.4489999999999998</v>
      </c>
      <c r="Q12" s="111">
        <f>'raw alpha mod'!Q12</f>
        <v>2.613</v>
      </c>
      <c r="R12" s="111">
        <f>'raw alpha mod'!R12</f>
        <v>2.7759999999999998</v>
      </c>
      <c r="S12" s="111">
        <f>'raw alpha mod'!S12</f>
        <v>2.9390000000000001</v>
      </c>
      <c r="T12" s="111">
        <f>'raw alpha mod'!T12</f>
        <v>3.1019999999999999</v>
      </c>
      <c r="U12" s="111">
        <f>'raw alpha mod'!U12</f>
        <v>3.266</v>
      </c>
      <c r="V12" s="111">
        <f>'raw alpha mod'!V12</f>
        <v>3.4289999999999998</v>
      </c>
      <c r="W12" s="111">
        <f>'raw alpha mod'!W12</f>
        <v>3.5920000000000001</v>
      </c>
      <c r="X12" s="111">
        <f>'raw alpha mod'!X12</f>
        <v>3.7559999999999998</v>
      </c>
      <c r="Y12" s="111">
        <f>'raw alpha mod'!Y12</f>
        <v>3.919</v>
      </c>
      <c r="Z12" s="111">
        <f>'raw alpha mod'!Z12</f>
        <v>4.0819999999999999</v>
      </c>
      <c r="AA12" s="111">
        <f>'raw alpha mod'!AA12</f>
        <v>4.2450000000000001</v>
      </c>
      <c r="AB12" s="111">
        <f>'raw alpha mod'!AB12</f>
        <v>4.4089999999999998</v>
      </c>
      <c r="AC12" s="111">
        <f>'raw alpha mod'!AC12</f>
        <v>4.5720000000000001</v>
      </c>
      <c r="AD12" s="111">
        <f>'raw alpha mod'!AD12</f>
        <v>4.7350000000000003</v>
      </c>
      <c r="AE12" s="111">
        <f>'raw alpha mod'!AE12</f>
        <v>4.899</v>
      </c>
      <c r="AF12" s="111">
        <f>'raw alpha mod'!AF12</f>
        <v>6.5309999999999997</v>
      </c>
      <c r="AG12" s="111">
        <f>'raw alpha mod'!AG12</f>
        <v>8.1639999999999997</v>
      </c>
      <c r="AH12" s="111">
        <f>'raw alpha mod'!AH12</f>
        <v>9.7970000000000006</v>
      </c>
      <c r="AI12" s="111">
        <f>'raw alpha mod'!AI12</f>
        <v>11.43</v>
      </c>
      <c r="AJ12" s="111">
        <f>'raw alpha mod'!AJ12</f>
        <v>13.063000000000001</v>
      </c>
      <c r="AK12" s="111">
        <f>'raw alpha mod'!AK12</f>
        <v>14.696</v>
      </c>
      <c r="AL12" s="111">
        <f>'raw alpha mod'!AL12</f>
        <v>0.161</v>
      </c>
      <c r="AM12" s="111">
        <f>'raw alpha mod'!AM12</f>
        <v>0.32200000000000001</v>
      </c>
      <c r="AN12" s="111">
        <f>'raw alpha mod'!AN12</f>
        <v>0.48299999999999998</v>
      </c>
      <c r="AO12" s="111">
        <f>'raw alpha mod'!AO12</f>
        <v>0.64400000000000002</v>
      </c>
      <c r="AP12" s="111">
        <f>'raw alpha mod'!AP12</f>
        <v>0.80500000000000005</v>
      </c>
    </row>
    <row r="13" spans="1:50" x14ac:dyDescent="0.35">
      <c r="A13" s="77" t="str">
        <f>'raw alpha mod'!A13</f>
        <v>marker-t+8</v>
      </c>
      <c r="B13" s="111">
        <f>'raw alpha mod'!B13</f>
        <v>1.2E-2</v>
      </c>
      <c r="C13" s="111">
        <f>'raw alpha mod'!C13</f>
        <v>2.3E-2</v>
      </c>
      <c r="D13" s="111">
        <f>'raw alpha mod'!D13</f>
        <v>3.5000000000000003E-2</v>
      </c>
      <c r="E13" s="111">
        <f>'raw alpha mod'!E13</f>
        <v>4.5999999999999999E-2</v>
      </c>
      <c r="F13" s="111">
        <f>'raw alpha mod'!F13</f>
        <v>5.8000000000000003E-2</v>
      </c>
      <c r="G13" s="111">
        <f>'raw alpha mod'!G13</f>
        <v>6.9000000000000006E-2</v>
      </c>
      <c r="H13" s="111">
        <f>'raw alpha mod'!H13</f>
        <v>8.1000000000000003E-2</v>
      </c>
      <c r="I13" s="111">
        <f>'raw alpha mod'!I13</f>
        <v>9.1999999999999998E-2</v>
      </c>
      <c r="J13" s="111">
        <f>'raw alpha mod'!J13</f>
        <v>0.104</v>
      </c>
      <c r="K13" s="111">
        <f>'raw alpha mod'!K13</f>
        <v>0.115</v>
      </c>
      <c r="L13" s="111">
        <f>'raw alpha mod'!L13</f>
        <v>0.127</v>
      </c>
      <c r="M13" s="111">
        <f>'raw alpha mod'!M13</f>
        <v>0.13800000000000001</v>
      </c>
      <c r="N13" s="111">
        <f>'raw alpha mod'!N13</f>
        <v>0.15</v>
      </c>
      <c r="O13" s="111">
        <f>'raw alpha mod'!O13</f>
        <v>0.161</v>
      </c>
      <c r="P13" s="111">
        <f>'raw alpha mod'!P13</f>
        <v>0.17299999999999999</v>
      </c>
      <c r="Q13" s="111">
        <f>'raw alpha mod'!Q13</f>
        <v>0.185</v>
      </c>
      <c r="R13" s="111">
        <f>'raw alpha mod'!R13</f>
        <v>0.19600000000000001</v>
      </c>
      <c r="S13" s="111">
        <f>'raw alpha mod'!S13</f>
        <v>0.20799999999999999</v>
      </c>
      <c r="T13" s="111">
        <f>'raw alpha mod'!T13</f>
        <v>0.219</v>
      </c>
      <c r="U13" s="111">
        <f>'raw alpha mod'!U13</f>
        <v>0.23100000000000001</v>
      </c>
      <c r="V13" s="111">
        <f>'raw alpha mod'!V13</f>
        <v>0.24199999999999999</v>
      </c>
      <c r="W13" s="111">
        <f>'raw alpha mod'!W13</f>
        <v>0.254</v>
      </c>
      <c r="X13" s="111">
        <f>'raw alpha mod'!X13</f>
        <v>0.26500000000000001</v>
      </c>
      <c r="Y13" s="111">
        <f>'raw alpha mod'!Y13</f>
        <v>0.27700000000000002</v>
      </c>
      <c r="Z13" s="111">
        <f>'raw alpha mod'!Z13</f>
        <v>0.28799999999999998</v>
      </c>
      <c r="AA13" s="111">
        <f>'raw alpha mod'!AA13</f>
        <v>0.3</v>
      </c>
      <c r="AB13" s="111">
        <f>'raw alpha mod'!AB13</f>
        <v>0.311</v>
      </c>
      <c r="AC13" s="111">
        <f>'raw alpha mod'!AC13</f>
        <v>0.32300000000000001</v>
      </c>
      <c r="AD13" s="111">
        <f>'raw alpha mod'!AD13</f>
        <v>0.33400000000000002</v>
      </c>
      <c r="AE13" s="111">
        <f>'raw alpha mod'!AE13</f>
        <v>0.34599999999999997</v>
      </c>
      <c r="AF13" s="111">
        <f>'raw alpha mod'!AF13</f>
        <v>0.46100000000000002</v>
      </c>
      <c r="AG13" s="111">
        <f>'raw alpha mod'!AG13</f>
        <v>0.57699999999999996</v>
      </c>
      <c r="AH13" s="111">
        <f>'raw alpha mod'!AH13</f>
        <v>0.69199999999999995</v>
      </c>
      <c r="AI13" s="111">
        <f>'raw alpha mod'!AI13</f>
        <v>0.80700000000000005</v>
      </c>
      <c r="AJ13" s="111">
        <f>'raw alpha mod'!AJ13</f>
        <v>0.92300000000000004</v>
      </c>
      <c r="AK13" s="111">
        <f>'raw alpha mod'!AK13</f>
        <v>1.038</v>
      </c>
      <c r="AL13" s="111">
        <f>'raw alpha mod'!AL13</f>
        <v>0</v>
      </c>
      <c r="AM13" s="111">
        <f>'raw alpha mod'!AM13</f>
        <v>0</v>
      </c>
      <c r="AN13" s="111">
        <f>'raw alpha mod'!AN13</f>
        <v>0</v>
      </c>
      <c r="AO13" s="111">
        <f>'raw alpha mod'!AO13</f>
        <v>0</v>
      </c>
      <c r="AP13" s="111">
        <f>'raw alpha mod'!AP13</f>
        <v>0</v>
      </c>
    </row>
    <row r="14" spans="1:50" x14ac:dyDescent="0.35">
      <c r="A14" s="77" t="str">
        <f>'raw alpha mod'!A14</f>
        <v>marker-t13</v>
      </c>
      <c r="B14" s="111">
        <f>'raw alpha mod'!B14</f>
        <v>-2</v>
      </c>
      <c r="C14" s="111">
        <f>'raw alpha mod'!C14</f>
        <v>-2</v>
      </c>
      <c r="D14" s="111">
        <f>'raw alpha mod'!D14</f>
        <v>-2</v>
      </c>
      <c r="E14" s="111">
        <f>'raw alpha mod'!E14</f>
        <v>-2</v>
      </c>
      <c r="F14" s="111">
        <f>'raw alpha mod'!F14</f>
        <v>-2</v>
      </c>
      <c r="G14" s="111">
        <f>'raw alpha mod'!G14</f>
        <v>-2</v>
      </c>
      <c r="H14" s="111">
        <f>'raw alpha mod'!H14</f>
        <v>-2</v>
      </c>
      <c r="I14" s="111">
        <f>'raw alpha mod'!I14</f>
        <v>-2</v>
      </c>
      <c r="J14" s="111">
        <f>'raw alpha mod'!J14</f>
        <v>-2</v>
      </c>
      <c r="K14" s="111">
        <f>'raw alpha mod'!K14</f>
        <v>-2</v>
      </c>
      <c r="L14" s="111">
        <f>'raw alpha mod'!L14</f>
        <v>-2</v>
      </c>
      <c r="M14" s="111">
        <f>'raw alpha mod'!M14</f>
        <v>-2</v>
      </c>
      <c r="N14" s="111">
        <f>'raw alpha mod'!N14</f>
        <v>-2</v>
      </c>
      <c r="O14" s="111">
        <f>'raw alpha mod'!O14</f>
        <v>-2</v>
      </c>
      <c r="P14" s="111">
        <f>'raw alpha mod'!P14</f>
        <v>-2</v>
      </c>
      <c r="Q14" s="111">
        <f>'raw alpha mod'!Q14</f>
        <v>-2</v>
      </c>
      <c r="R14" s="111">
        <f>'raw alpha mod'!R14</f>
        <v>-2</v>
      </c>
      <c r="S14" s="111">
        <f>'raw alpha mod'!S14</f>
        <v>-2</v>
      </c>
      <c r="T14" s="111">
        <f>'raw alpha mod'!T14</f>
        <v>-2</v>
      </c>
      <c r="U14" s="111">
        <f>'raw alpha mod'!U14</f>
        <v>-2</v>
      </c>
      <c r="V14" s="111">
        <f>'raw alpha mod'!V14</f>
        <v>-2</v>
      </c>
      <c r="W14" s="111">
        <f>'raw alpha mod'!W14</f>
        <v>-2</v>
      </c>
      <c r="X14" s="111">
        <f>'raw alpha mod'!X14</f>
        <v>-2</v>
      </c>
      <c r="Y14" s="111">
        <f>'raw alpha mod'!Y14</f>
        <v>-2</v>
      </c>
      <c r="Z14" s="111">
        <f>'raw alpha mod'!Z14</f>
        <v>-2</v>
      </c>
      <c r="AA14" s="111">
        <f>'raw alpha mod'!AA14</f>
        <v>-2</v>
      </c>
      <c r="AB14" s="111">
        <f>'raw alpha mod'!AB14</f>
        <v>-2</v>
      </c>
      <c r="AC14" s="111">
        <f>'raw alpha mod'!AC14</f>
        <v>-2</v>
      </c>
      <c r="AD14" s="111">
        <f>'raw alpha mod'!AD14</f>
        <v>-2</v>
      </c>
      <c r="AE14" s="111">
        <f>'raw alpha mod'!AE14</f>
        <v>-2</v>
      </c>
      <c r="AF14" s="111">
        <f>'raw alpha mod'!AF14</f>
        <v>-2</v>
      </c>
      <c r="AG14" s="111">
        <f>'raw alpha mod'!AG14</f>
        <v>-2</v>
      </c>
      <c r="AH14" s="111">
        <f>'raw alpha mod'!AH14</f>
        <v>-2</v>
      </c>
      <c r="AI14" s="111">
        <f>'raw alpha mod'!AI14</f>
        <v>-2</v>
      </c>
      <c r="AJ14" s="111">
        <f>'raw alpha mod'!AJ14</f>
        <v>-2</v>
      </c>
      <c r="AK14" s="111">
        <f>'raw alpha mod'!AK14</f>
        <v>-2</v>
      </c>
      <c r="AL14" s="111">
        <f>'raw alpha mod'!AL14</f>
        <v>-2</v>
      </c>
      <c r="AM14" s="111">
        <f>'raw alpha mod'!AM14</f>
        <v>-2</v>
      </c>
      <c r="AN14" s="111">
        <f>'raw alpha mod'!AN14</f>
        <v>-2</v>
      </c>
      <c r="AO14" s="111">
        <f>'raw alpha mod'!AO14</f>
        <v>-2</v>
      </c>
      <c r="AP14" s="111">
        <f>'raw alpha mod'!AP14</f>
        <v>-2</v>
      </c>
    </row>
    <row r="15" spans="1:50" x14ac:dyDescent="0.35">
      <c r="A15" s="77" t="str">
        <f>'raw alpha mod'!A15</f>
        <v>marker_cap-c16</v>
      </c>
      <c r="B15" s="111">
        <f>'raw alpha mod'!B15</f>
        <v>2.8000000000000001E-2</v>
      </c>
      <c r="C15" s="111">
        <f>'raw alpha mod'!C15</f>
        <v>5.6000000000000001E-2</v>
      </c>
      <c r="D15" s="111">
        <f>'raw alpha mod'!D15</f>
        <v>8.4000000000000005E-2</v>
      </c>
      <c r="E15" s="111">
        <f>'raw alpha mod'!E15</f>
        <v>0.113</v>
      </c>
      <c r="F15" s="111">
        <f>'raw alpha mod'!F15</f>
        <v>0.14099999999999999</v>
      </c>
      <c r="G15" s="111">
        <f>'raw alpha mod'!G15</f>
        <v>0.16900000000000001</v>
      </c>
      <c r="H15" s="111">
        <f>'raw alpha mod'!H15</f>
        <v>0.19700000000000001</v>
      </c>
      <c r="I15" s="111">
        <f>'raw alpha mod'!I15</f>
        <v>0.22500000000000001</v>
      </c>
      <c r="J15" s="111">
        <f>'raw alpha mod'!J15</f>
        <v>0.253</v>
      </c>
      <c r="K15" s="111">
        <f>'raw alpha mod'!K15</f>
        <v>0.28100000000000003</v>
      </c>
      <c r="L15" s="111">
        <f>'raw alpha mod'!L15</f>
        <v>0.31</v>
      </c>
      <c r="M15" s="111">
        <f>'raw alpha mod'!M15</f>
        <v>0.33800000000000002</v>
      </c>
      <c r="N15" s="111">
        <f>'raw alpha mod'!N15</f>
        <v>0.36599999999999999</v>
      </c>
      <c r="O15" s="111">
        <f>'raw alpha mod'!O15</f>
        <v>0.39400000000000002</v>
      </c>
      <c r="P15" s="111">
        <f>'raw alpha mod'!P15</f>
        <v>0.42199999999999999</v>
      </c>
      <c r="Q15" s="111">
        <f>'raw alpha mod'!Q15</f>
        <v>0.45</v>
      </c>
      <c r="R15" s="111">
        <f>'raw alpha mod'!R15</f>
        <v>0.47799999999999998</v>
      </c>
      <c r="S15" s="111">
        <f>'raw alpha mod'!S15</f>
        <v>0.50700000000000001</v>
      </c>
      <c r="T15" s="111">
        <f>'raw alpha mod'!T15</f>
        <v>0.53500000000000003</v>
      </c>
      <c r="U15" s="111">
        <f>'raw alpha mod'!U15</f>
        <v>0.56299999999999994</v>
      </c>
      <c r="V15" s="111">
        <f>'raw alpha mod'!V15</f>
        <v>0.59099999999999997</v>
      </c>
      <c r="W15" s="111">
        <f>'raw alpha mod'!W15</f>
        <v>0.61899999999999999</v>
      </c>
      <c r="X15" s="111">
        <f>'raw alpha mod'!X15</f>
        <v>0.64700000000000002</v>
      </c>
      <c r="Y15" s="111">
        <f>'raw alpha mod'!Y15</f>
        <v>0.67500000000000004</v>
      </c>
      <c r="Z15" s="111">
        <f>'raw alpha mod'!Z15</f>
        <v>0.70299999999999996</v>
      </c>
      <c r="AA15" s="111">
        <f>'raw alpha mod'!AA15</f>
        <v>0.73199999999999998</v>
      </c>
      <c r="AB15" s="111">
        <f>'raw alpha mod'!AB15</f>
        <v>0.76</v>
      </c>
      <c r="AC15" s="111">
        <f>'raw alpha mod'!AC15</f>
        <v>0.78800000000000003</v>
      </c>
      <c r="AD15" s="111">
        <f>'raw alpha mod'!AD15</f>
        <v>0.81599999999999995</v>
      </c>
      <c r="AE15" s="111">
        <f>'raw alpha mod'!AE15</f>
        <v>0.84399999999999997</v>
      </c>
      <c r="AF15" s="111">
        <f>'raw alpha mod'!AF15</f>
        <v>1.1259999999999999</v>
      </c>
      <c r="AG15" s="111">
        <f>'raw alpha mod'!AG15</f>
        <v>1.407</v>
      </c>
      <c r="AH15" s="111">
        <f>'raw alpha mod'!AH15</f>
        <v>1.6879999999999999</v>
      </c>
      <c r="AI15" s="111">
        <f>'raw alpha mod'!AI15</f>
        <v>1.97</v>
      </c>
      <c r="AJ15" s="111">
        <f>'raw alpha mod'!AJ15</f>
        <v>2.2509999999999999</v>
      </c>
      <c r="AK15" s="111">
        <f>'raw alpha mod'!AK15</f>
        <v>2.5329999999999999</v>
      </c>
      <c r="AL15" s="111">
        <f>'raw alpha mod'!AL15</f>
        <v>0.13700000000000001</v>
      </c>
      <c r="AM15" s="111">
        <f>'raw alpha mod'!AM15</f>
        <v>0.27400000000000002</v>
      </c>
      <c r="AN15" s="111">
        <f>'raw alpha mod'!AN15</f>
        <v>0.41099999999999998</v>
      </c>
      <c r="AO15" s="111">
        <f>'raw alpha mod'!AO15</f>
        <v>0.54800000000000004</v>
      </c>
      <c r="AP15" s="111">
        <f>'raw alpha mod'!AP15</f>
        <v>0.68500000000000005</v>
      </c>
    </row>
    <row r="16" spans="1:50" x14ac:dyDescent="0.35">
      <c r="A16" s="77" t="str">
        <f>'raw alpha mod'!A16</f>
        <v>marker_cap-f17</v>
      </c>
      <c r="B16" s="111">
        <f>'raw alpha mod'!B16</f>
        <v>7.8E-2</v>
      </c>
      <c r="C16" s="111">
        <f>'raw alpha mod'!C16</f>
        <v>0.156</v>
      </c>
      <c r="D16" s="111">
        <f>'raw alpha mod'!D16</f>
        <v>0.23400000000000001</v>
      </c>
      <c r="E16" s="111">
        <f>'raw alpha mod'!E16</f>
        <v>0.312</v>
      </c>
      <c r="F16" s="111">
        <f>'raw alpha mod'!F16</f>
        <v>0.38900000000000001</v>
      </c>
      <c r="G16" s="111">
        <f>'raw alpha mod'!G16</f>
        <v>0.46700000000000003</v>
      </c>
      <c r="H16" s="111">
        <f>'raw alpha mod'!H16</f>
        <v>0.54500000000000004</v>
      </c>
      <c r="I16" s="111">
        <f>'raw alpha mod'!I16</f>
        <v>0.623</v>
      </c>
      <c r="J16" s="111">
        <f>'raw alpha mod'!J16</f>
        <v>0.70099999999999996</v>
      </c>
      <c r="K16" s="111">
        <f>'raw alpha mod'!K16</f>
        <v>0.77900000000000003</v>
      </c>
      <c r="L16" s="111">
        <f>'raw alpha mod'!L16</f>
        <v>0.85699999999999998</v>
      </c>
      <c r="M16" s="111">
        <f>'raw alpha mod'!M16</f>
        <v>0.93500000000000005</v>
      </c>
      <c r="N16" s="111">
        <f>'raw alpha mod'!N16</f>
        <v>1.0129999999999999</v>
      </c>
      <c r="O16" s="111">
        <f>'raw alpha mod'!O16</f>
        <v>1.0900000000000001</v>
      </c>
      <c r="P16" s="111">
        <f>'raw alpha mod'!P16</f>
        <v>1.1679999999999999</v>
      </c>
      <c r="Q16" s="111">
        <f>'raw alpha mod'!Q16</f>
        <v>1.246</v>
      </c>
      <c r="R16" s="111">
        <f>'raw alpha mod'!R16</f>
        <v>1.3240000000000001</v>
      </c>
      <c r="S16" s="111">
        <f>'raw alpha mod'!S16</f>
        <v>1.4019999999999999</v>
      </c>
      <c r="T16" s="111">
        <f>'raw alpha mod'!T16</f>
        <v>1.48</v>
      </c>
      <c r="U16" s="111">
        <f>'raw alpha mod'!U16</f>
        <v>1.5580000000000001</v>
      </c>
      <c r="V16" s="111">
        <f>'raw alpha mod'!V16</f>
        <v>1.6359999999999999</v>
      </c>
      <c r="W16" s="111">
        <f>'raw alpha mod'!W16</f>
        <v>1.714</v>
      </c>
      <c r="X16" s="111">
        <f>'raw alpha mod'!X16</f>
        <v>1.7909999999999999</v>
      </c>
      <c r="Y16" s="111">
        <f>'raw alpha mod'!Y16</f>
        <v>1.869</v>
      </c>
      <c r="Z16" s="111">
        <f>'raw alpha mod'!Z16</f>
        <v>1.9470000000000001</v>
      </c>
      <c r="AA16" s="111">
        <f>'raw alpha mod'!AA16</f>
        <v>2.0249999999999999</v>
      </c>
      <c r="AB16" s="111">
        <f>'raw alpha mod'!AB16</f>
        <v>2.1030000000000002</v>
      </c>
      <c r="AC16" s="111">
        <f>'raw alpha mod'!AC16</f>
        <v>2.181</v>
      </c>
      <c r="AD16" s="111">
        <f>'raw alpha mod'!AD16</f>
        <v>2.2589999999999999</v>
      </c>
      <c r="AE16" s="111">
        <f>'raw alpha mod'!AE16</f>
        <v>2.3370000000000002</v>
      </c>
      <c r="AF16" s="111">
        <f>'raw alpha mod'!AF16</f>
        <v>3.1160000000000001</v>
      </c>
      <c r="AG16" s="111">
        <f>'raw alpha mod'!AG16</f>
        <v>3.895</v>
      </c>
      <c r="AH16" s="111">
        <f>'raw alpha mod'!AH16</f>
        <v>4.673</v>
      </c>
      <c r="AI16" s="111">
        <f>'raw alpha mod'!AI16</f>
        <v>5.452</v>
      </c>
      <c r="AJ16" s="111">
        <f>'raw alpha mod'!AJ16</f>
        <v>6.2309999999999999</v>
      </c>
      <c r="AK16" s="111">
        <f>'raw alpha mod'!AK16</f>
        <v>7.01</v>
      </c>
      <c r="AL16" s="111">
        <f>'raw alpha mod'!AL16</f>
        <v>0.13</v>
      </c>
      <c r="AM16" s="111">
        <f>'raw alpha mod'!AM16</f>
        <v>0.26100000000000001</v>
      </c>
      <c r="AN16" s="111">
        <f>'raw alpha mod'!AN16</f>
        <v>0.39100000000000001</v>
      </c>
      <c r="AO16" s="111">
        <f>'raw alpha mod'!AO16</f>
        <v>0.52200000000000002</v>
      </c>
      <c r="AP16" s="111">
        <f>'raw alpha mod'!AP16</f>
        <v>0.65200000000000002</v>
      </c>
    </row>
    <row r="17" spans="1:42" x14ac:dyDescent="0.35">
      <c r="A17" s="77" t="str">
        <f>'raw alpha mod'!A17</f>
        <v>marker_cap-f21</v>
      </c>
      <c r="B17" s="111">
        <f>'raw alpha mod'!B17</f>
        <v>0.05</v>
      </c>
      <c r="C17" s="111">
        <f>'raw alpha mod'!C17</f>
        <v>0.1</v>
      </c>
      <c r="D17" s="111">
        <f>'raw alpha mod'!D17</f>
        <v>0.14899999999999999</v>
      </c>
      <c r="E17" s="111">
        <f>'raw alpha mod'!E17</f>
        <v>0.19900000000000001</v>
      </c>
      <c r="F17" s="111">
        <f>'raw alpha mod'!F17</f>
        <v>0.249</v>
      </c>
      <c r="G17" s="111">
        <f>'raw alpha mod'!G17</f>
        <v>0.29899999999999999</v>
      </c>
      <c r="H17" s="111">
        <f>'raw alpha mod'!H17</f>
        <v>0.34799999999999998</v>
      </c>
      <c r="I17" s="111">
        <f>'raw alpha mod'!I17</f>
        <v>0.39800000000000002</v>
      </c>
      <c r="J17" s="111">
        <f>'raw alpha mod'!J17</f>
        <v>0.44800000000000001</v>
      </c>
      <c r="K17" s="111">
        <f>'raw alpha mod'!K17</f>
        <v>0.498</v>
      </c>
      <c r="L17" s="111">
        <f>'raw alpha mod'!L17</f>
        <v>0.54700000000000004</v>
      </c>
      <c r="M17" s="111">
        <f>'raw alpha mod'!M17</f>
        <v>0.59699999999999998</v>
      </c>
      <c r="N17" s="111">
        <f>'raw alpha mod'!N17</f>
        <v>0.64700000000000002</v>
      </c>
      <c r="O17" s="111">
        <f>'raw alpha mod'!O17</f>
        <v>0.69699999999999995</v>
      </c>
      <c r="P17" s="111">
        <f>'raw alpha mod'!P17</f>
        <v>0.746</v>
      </c>
      <c r="Q17" s="111">
        <f>'raw alpha mod'!Q17</f>
        <v>0.79600000000000004</v>
      </c>
      <c r="R17" s="111">
        <f>'raw alpha mod'!R17</f>
        <v>0.84599999999999997</v>
      </c>
      <c r="S17" s="111">
        <f>'raw alpha mod'!S17</f>
        <v>0.89600000000000002</v>
      </c>
      <c r="T17" s="111">
        <f>'raw alpha mod'!T17</f>
        <v>0.94499999999999995</v>
      </c>
      <c r="U17" s="111">
        <f>'raw alpha mod'!U17</f>
        <v>0.995</v>
      </c>
      <c r="V17" s="111">
        <f>'raw alpha mod'!V17</f>
        <v>1.0449999999999999</v>
      </c>
      <c r="W17" s="111">
        <f>'raw alpha mod'!W17</f>
        <v>1.095</v>
      </c>
      <c r="X17" s="111">
        <f>'raw alpha mod'!X17</f>
        <v>1.1439999999999999</v>
      </c>
      <c r="Y17" s="111">
        <f>'raw alpha mod'!Y17</f>
        <v>1.194</v>
      </c>
      <c r="Z17" s="111">
        <f>'raw alpha mod'!Z17</f>
        <v>1.244</v>
      </c>
      <c r="AA17" s="111">
        <f>'raw alpha mod'!AA17</f>
        <v>1.294</v>
      </c>
      <c r="AB17" s="111">
        <f>'raw alpha mod'!AB17</f>
        <v>1.343</v>
      </c>
      <c r="AC17" s="111">
        <f>'raw alpha mod'!AC17</f>
        <v>1.393</v>
      </c>
      <c r="AD17" s="111">
        <f>'raw alpha mod'!AD17</f>
        <v>1.4430000000000001</v>
      </c>
      <c r="AE17" s="111">
        <f>'raw alpha mod'!AE17</f>
        <v>1.4930000000000001</v>
      </c>
      <c r="AF17" s="111">
        <f>'raw alpha mod'!AF17</f>
        <v>1.99</v>
      </c>
      <c r="AG17" s="111">
        <f>'raw alpha mod'!AG17</f>
        <v>2.488</v>
      </c>
      <c r="AH17" s="111">
        <f>'raw alpha mod'!AH17</f>
        <v>2.9849999999999999</v>
      </c>
      <c r="AI17" s="111">
        <f>'raw alpha mod'!AI17</f>
        <v>3.4830000000000001</v>
      </c>
      <c r="AJ17" s="111">
        <f>'raw alpha mod'!AJ17</f>
        <v>3.98</v>
      </c>
      <c r="AK17" s="111">
        <f>'raw alpha mod'!AK17</f>
        <v>4.4779999999999998</v>
      </c>
      <c r="AL17" s="111">
        <f>'raw alpha mod'!AL17</f>
        <v>0.108</v>
      </c>
      <c r="AM17" s="111">
        <f>'raw alpha mod'!AM17</f>
        <v>0.216</v>
      </c>
      <c r="AN17" s="111">
        <f>'raw alpha mod'!AN17</f>
        <v>0.32400000000000001</v>
      </c>
      <c r="AO17" s="111">
        <f>'raw alpha mod'!AO17</f>
        <v>0.432</v>
      </c>
      <c r="AP17" s="111">
        <f>'raw alpha mod'!AP17</f>
        <v>0.54</v>
      </c>
    </row>
    <row r="18" spans="1:42" x14ac:dyDescent="0.35">
      <c r="A18" s="77" t="str">
        <f>'raw alpha mod'!A18</f>
        <v>marker_cap-t16</v>
      </c>
      <c r="B18" s="111">
        <f>'raw alpha mod'!B18</f>
        <v>2.1999999999999999E-2</v>
      </c>
      <c r="C18" s="111">
        <f>'raw alpha mod'!C18</f>
        <v>4.4999999999999998E-2</v>
      </c>
      <c r="D18" s="111">
        <f>'raw alpha mod'!D18</f>
        <v>6.7000000000000004E-2</v>
      </c>
      <c r="E18" s="111">
        <f>'raw alpha mod'!E18</f>
        <v>0.09</v>
      </c>
      <c r="F18" s="111">
        <f>'raw alpha mod'!F18</f>
        <v>0.112</v>
      </c>
      <c r="G18" s="111">
        <f>'raw alpha mod'!G18</f>
        <v>0.13400000000000001</v>
      </c>
      <c r="H18" s="111">
        <f>'raw alpha mod'!H18</f>
        <v>0.157</v>
      </c>
      <c r="I18" s="111">
        <f>'raw alpha mod'!I18</f>
        <v>0.17899999999999999</v>
      </c>
      <c r="J18" s="111">
        <f>'raw alpha mod'!J18</f>
        <v>0.20100000000000001</v>
      </c>
      <c r="K18" s="111">
        <f>'raw alpha mod'!K18</f>
        <v>0.224</v>
      </c>
      <c r="L18" s="111">
        <f>'raw alpha mod'!L18</f>
        <v>0.246</v>
      </c>
      <c r="M18" s="111">
        <f>'raw alpha mod'!M18</f>
        <v>0.26900000000000002</v>
      </c>
      <c r="N18" s="111">
        <f>'raw alpha mod'!N18</f>
        <v>0.29099999999999998</v>
      </c>
      <c r="O18" s="111">
        <f>'raw alpha mod'!O18</f>
        <v>0.313</v>
      </c>
      <c r="P18" s="111">
        <f>'raw alpha mod'!P18</f>
        <v>0.33600000000000002</v>
      </c>
      <c r="Q18" s="111">
        <f>'raw alpha mod'!Q18</f>
        <v>0.35799999999999998</v>
      </c>
      <c r="R18" s="111">
        <f>'raw alpha mod'!R18</f>
        <v>0.38</v>
      </c>
      <c r="S18" s="111">
        <f>'raw alpha mod'!S18</f>
        <v>0.40300000000000002</v>
      </c>
      <c r="T18" s="111">
        <f>'raw alpha mod'!T18</f>
        <v>0.42499999999999999</v>
      </c>
      <c r="U18" s="111">
        <f>'raw alpha mod'!U18</f>
        <v>0.44800000000000001</v>
      </c>
      <c r="V18" s="111">
        <f>'raw alpha mod'!V18</f>
        <v>0.47</v>
      </c>
      <c r="W18" s="111">
        <f>'raw alpha mod'!W18</f>
        <v>0.49199999999999999</v>
      </c>
      <c r="X18" s="111">
        <f>'raw alpha mod'!X18</f>
        <v>0.51500000000000001</v>
      </c>
      <c r="Y18" s="111">
        <f>'raw alpha mod'!Y18</f>
        <v>0.53700000000000003</v>
      </c>
      <c r="Z18" s="111">
        <f>'raw alpha mod'!Z18</f>
        <v>0.55900000000000005</v>
      </c>
      <c r="AA18" s="111">
        <f>'raw alpha mod'!AA18</f>
        <v>0.58199999999999996</v>
      </c>
      <c r="AB18" s="111">
        <f>'raw alpha mod'!AB18</f>
        <v>0.60399999999999998</v>
      </c>
      <c r="AC18" s="111">
        <f>'raw alpha mod'!AC18</f>
        <v>0.627</v>
      </c>
      <c r="AD18" s="111">
        <f>'raw alpha mod'!AD18</f>
        <v>0.64900000000000002</v>
      </c>
      <c r="AE18" s="111">
        <f>'raw alpha mod'!AE18</f>
        <v>0.67100000000000004</v>
      </c>
      <c r="AF18" s="111">
        <f>'raw alpha mod'!AF18</f>
        <v>0.89500000000000002</v>
      </c>
      <c r="AG18" s="111">
        <f>'raw alpha mod'!AG18</f>
        <v>1.119</v>
      </c>
      <c r="AH18" s="111">
        <f>'raw alpha mod'!AH18</f>
        <v>1.343</v>
      </c>
      <c r="AI18" s="111">
        <f>'raw alpha mod'!AI18</f>
        <v>1.5660000000000001</v>
      </c>
      <c r="AJ18" s="111">
        <f>'raw alpha mod'!AJ18</f>
        <v>1.79</v>
      </c>
      <c r="AK18" s="111">
        <f>'raw alpha mod'!AK18</f>
        <v>2.0139999999999998</v>
      </c>
      <c r="AL18" s="111">
        <f>'raw alpha mod'!AL18</f>
        <v>0.32600000000000001</v>
      </c>
      <c r="AM18" s="111">
        <f>'raw alpha mod'!AM18</f>
        <v>0.65100000000000002</v>
      </c>
      <c r="AN18" s="111">
        <f>'raw alpha mod'!AN18</f>
        <v>0.97699999999999998</v>
      </c>
      <c r="AO18" s="111">
        <f>'raw alpha mod'!AO18</f>
        <v>1.302</v>
      </c>
      <c r="AP18" s="111">
        <f>'raw alpha mod'!AP18</f>
        <v>1.6279999999999999</v>
      </c>
    </row>
    <row r="19" spans="1:42" x14ac:dyDescent="0.35">
      <c r="A19" s="77" t="str">
        <f>'raw alpha mod'!A19</f>
        <v>kit-c1</v>
      </c>
      <c r="B19" s="111">
        <f>'raw alpha mod'!B19</f>
        <v>0.121</v>
      </c>
      <c r="C19" s="111">
        <f>'raw alpha mod'!C19</f>
        <v>0.24099999999999999</v>
      </c>
      <c r="D19" s="111">
        <f>'raw alpha mod'!D19</f>
        <v>0.36199999999999999</v>
      </c>
      <c r="E19" s="111">
        <f>'raw alpha mod'!E19</f>
        <v>0.48299999999999998</v>
      </c>
      <c r="F19" s="111">
        <f>'raw alpha mod'!F19</f>
        <v>0.60399999999999998</v>
      </c>
      <c r="G19" s="111">
        <f>'raw alpha mod'!G19</f>
        <v>0.72399999999999998</v>
      </c>
      <c r="H19" s="111">
        <f>'raw alpha mod'!H19</f>
        <v>0.84499999999999997</v>
      </c>
      <c r="I19" s="111">
        <f>'raw alpha mod'!I19</f>
        <v>0.96599999999999997</v>
      </c>
      <c r="J19" s="111">
        <f>'raw alpha mod'!J19</f>
        <v>1.0860000000000001</v>
      </c>
      <c r="K19" s="111">
        <f>'raw alpha mod'!K19</f>
        <v>1.2070000000000001</v>
      </c>
      <c r="L19" s="111">
        <f>'raw alpha mod'!L19</f>
        <v>1.3280000000000001</v>
      </c>
      <c r="M19" s="111">
        <f>'raw alpha mod'!M19</f>
        <v>1.448</v>
      </c>
      <c r="N19" s="111">
        <f>'raw alpha mod'!N19</f>
        <v>1.569</v>
      </c>
      <c r="O19" s="111">
        <f>'raw alpha mod'!O19</f>
        <v>1.69</v>
      </c>
      <c r="P19" s="111">
        <f>'raw alpha mod'!P19</f>
        <v>1.8109999999999999</v>
      </c>
      <c r="Q19" s="111">
        <f>'raw alpha mod'!Q19</f>
        <v>1.931</v>
      </c>
      <c r="R19" s="111">
        <f>'raw alpha mod'!R19</f>
        <v>2.052</v>
      </c>
      <c r="S19" s="111">
        <f>'raw alpha mod'!S19</f>
        <v>2.173</v>
      </c>
      <c r="T19" s="111">
        <f>'raw alpha mod'!T19</f>
        <v>2.2930000000000001</v>
      </c>
      <c r="U19" s="111">
        <f>'raw alpha mod'!U19</f>
        <v>2.4140000000000001</v>
      </c>
      <c r="V19" s="111">
        <f>'raw alpha mod'!V19</f>
        <v>2.5350000000000001</v>
      </c>
      <c r="W19" s="111">
        <f>'raw alpha mod'!W19</f>
        <v>2.6549999999999998</v>
      </c>
      <c r="X19" s="111">
        <f>'raw alpha mod'!X19</f>
        <v>2.7759999999999998</v>
      </c>
      <c r="Y19" s="111">
        <f>'raw alpha mod'!Y19</f>
        <v>2.8969999999999998</v>
      </c>
      <c r="Z19" s="111">
        <f>'raw alpha mod'!Z19</f>
        <v>3.0179999999999998</v>
      </c>
      <c r="AA19" s="111">
        <f>'raw alpha mod'!AA19</f>
        <v>3.1379999999999999</v>
      </c>
      <c r="AB19" s="111">
        <f>'raw alpha mod'!AB19</f>
        <v>3.2589999999999999</v>
      </c>
      <c r="AC19" s="111">
        <f>'raw alpha mod'!AC19</f>
        <v>3.38</v>
      </c>
      <c r="AD19" s="111">
        <f>'raw alpha mod'!AD19</f>
        <v>3.5</v>
      </c>
      <c r="AE19" s="111">
        <f>'raw alpha mod'!AE19</f>
        <v>3.621</v>
      </c>
      <c r="AF19" s="111">
        <f>'raw alpha mod'!AF19</f>
        <v>4.8280000000000003</v>
      </c>
      <c r="AG19" s="111">
        <f>'raw alpha mod'!AG19</f>
        <v>6.0350000000000001</v>
      </c>
      <c r="AH19" s="111">
        <f>'raw alpha mod'!AH19</f>
        <v>7.242</v>
      </c>
      <c r="AI19" s="111">
        <f>'raw alpha mod'!AI19</f>
        <v>8.4489999999999998</v>
      </c>
      <c r="AJ19" s="111">
        <f>'raw alpha mod'!AJ19</f>
        <v>9.6560000000000006</v>
      </c>
      <c r="AK19" s="111">
        <f>'raw alpha mod'!AK19</f>
        <v>10.863</v>
      </c>
      <c r="AL19" s="111">
        <f>'raw alpha mod'!AL19</f>
        <v>0.317</v>
      </c>
      <c r="AM19" s="111">
        <f>'raw alpha mod'!AM19</f>
        <v>0.63400000000000001</v>
      </c>
      <c r="AN19" s="111">
        <f>'raw alpha mod'!AN19</f>
        <v>0.95</v>
      </c>
      <c r="AO19" s="111">
        <f>'raw alpha mod'!AO19</f>
        <v>1.2669999999999999</v>
      </c>
      <c r="AP19" s="111">
        <f>'raw alpha mod'!AP19</f>
        <v>1.5840000000000001</v>
      </c>
    </row>
    <row r="20" spans="1:42" x14ac:dyDescent="0.35">
      <c r="A20" s="77" t="str">
        <f>'raw alpha mod'!A20</f>
        <v>kit-c13</v>
      </c>
      <c r="B20" s="111">
        <f>'raw alpha mod'!B20</f>
        <v>3.6999999999999998E-2</v>
      </c>
      <c r="C20" s="111">
        <f>'raw alpha mod'!C20</f>
        <v>7.3999999999999996E-2</v>
      </c>
      <c r="D20" s="111">
        <f>'raw alpha mod'!D20</f>
        <v>0.112</v>
      </c>
      <c r="E20" s="111">
        <f>'raw alpha mod'!E20</f>
        <v>0.14899999999999999</v>
      </c>
      <c r="F20" s="111">
        <f>'raw alpha mod'!F20</f>
        <v>0.186</v>
      </c>
      <c r="G20" s="111">
        <f>'raw alpha mod'!G20</f>
        <v>0.223</v>
      </c>
      <c r="H20" s="111">
        <f>'raw alpha mod'!H20</f>
        <v>0.26100000000000001</v>
      </c>
      <c r="I20" s="111">
        <f>'raw alpha mod'!I20</f>
        <v>0.29799999999999999</v>
      </c>
      <c r="J20" s="111">
        <f>'raw alpha mod'!J20</f>
        <v>0.33500000000000002</v>
      </c>
      <c r="K20" s="111">
        <f>'raw alpha mod'!K20</f>
        <v>0.372</v>
      </c>
      <c r="L20" s="111">
        <f>'raw alpha mod'!L20</f>
        <v>0.41</v>
      </c>
      <c r="M20" s="111">
        <f>'raw alpha mod'!M20</f>
        <v>0.44700000000000001</v>
      </c>
      <c r="N20" s="111">
        <f>'raw alpha mod'!N20</f>
        <v>0.48399999999999999</v>
      </c>
      <c r="O20" s="111">
        <f>'raw alpha mod'!O20</f>
        <v>0.52100000000000002</v>
      </c>
      <c r="P20" s="111">
        <f>'raw alpha mod'!P20</f>
        <v>0.55900000000000005</v>
      </c>
      <c r="Q20" s="111">
        <f>'raw alpha mod'!Q20</f>
        <v>0.59599999999999997</v>
      </c>
      <c r="R20" s="111">
        <f>'raw alpha mod'!R20</f>
        <v>0.63300000000000001</v>
      </c>
      <c r="S20" s="111">
        <f>'raw alpha mod'!S20</f>
        <v>0.67</v>
      </c>
      <c r="T20" s="111">
        <f>'raw alpha mod'!T20</f>
        <v>0.70799999999999996</v>
      </c>
      <c r="U20" s="111">
        <f>'raw alpha mod'!U20</f>
        <v>0.745</v>
      </c>
      <c r="V20" s="111">
        <f>'raw alpha mod'!V20</f>
        <v>0.78200000000000003</v>
      </c>
      <c r="W20" s="111">
        <f>'raw alpha mod'!W20</f>
        <v>0.81899999999999995</v>
      </c>
      <c r="X20" s="111">
        <f>'raw alpha mod'!X20</f>
        <v>0.85599999999999998</v>
      </c>
      <c r="Y20" s="111">
        <f>'raw alpha mod'!Y20</f>
        <v>0.89400000000000002</v>
      </c>
      <c r="Z20" s="111">
        <f>'raw alpha mod'!Z20</f>
        <v>0.93100000000000005</v>
      </c>
      <c r="AA20" s="111">
        <f>'raw alpha mod'!AA20</f>
        <v>0.96799999999999997</v>
      </c>
      <c r="AB20" s="111">
        <f>'raw alpha mod'!AB20</f>
        <v>1.0049999999999999</v>
      </c>
      <c r="AC20" s="111">
        <f>'raw alpha mod'!AC20</f>
        <v>1.0429999999999999</v>
      </c>
      <c r="AD20" s="111">
        <f>'raw alpha mod'!AD20</f>
        <v>1.08</v>
      </c>
      <c r="AE20" s="111">
        <f>'raw alpha mod'!AE20</f>
        <v>1.117</v>
      </c>
      <c r="AF20" s="111">
        <f>'raw alpha mod'!AF20</f>
        <v>1.49</v>
      </c>
      <c r="AG20" s="111">
        <f>'raw alpha mod'!AG20</f>
        <v>1.8620000000000001</v>
      </c>
      <c r="AH20" s="111">
        <f>'raw alpha mod'!AH20</f>
        <v>2.234</v>
      </c>
      <c r="AI20" s="111">
        <f>'raw alpha mod'!AI20</f>
        <v>2.6070000000000002</v>
      </c>
      <c r="AJ20" s="111">
        <f>'raw alpha mod'!AJ20</f>
        <v>2.9790000000000001</v>
      </c>
      <c r="AK20" s="111">
        <f>'raw alpha mod'!AK20</f>
        <v>3.351</v>
      </c>
      <c r="AL20" s="111">
        <f>'raw alpha mod'!AL20</f>
        <v>0.14000000000000001</v>
      </c>
      <c r="AM20" s="111">
        <f>'raw alpha mod'!AM20</f>
        <v>0.28000000000000003</v>
      </c>
      <c r="AN20" s="111">
        <f>'raw alpha mod'!AN20</f>
        <v>0.42</v>
      </c>
      <c r="AO20" s="111">
        <f>'raw alpha mod'!AO20</f>
        <v>0.56000000000000005</v>
      </c>
      <c r="AP20" s="111">
        <f>'raw alpha mod'!AP20</f>
        <v>0.69899999999999995</v>
      </c>
    </row>
    <row r="21" spans="1:42" x14ac:dyDescent="0.35">
      <c r="A21" s="77" t="str">
        <f>'raw alpha mod'!A21</f>
        <v>kit_tab-c16</v>
      </c>
      <c r="B21" s="111">
        <f>'raw alpha mod'!B21</f>
        <v>0.20499999999999999</v>
      </c>
      <c r="C21" s="111">
        <f>'raw alpha mod'!C21</f>
        <v>0.40899999999999997</v>
      </c>
      <c r="D21" s="111">
        <f>'raw alpha mod'!D21</f>
        <v>0.61399999999999999</v>
      </c>
      <c r="E21" s="111">
        <f>'raw alpha mod'!E21</f>
        <v>0.81899999999999995</v>
      </c>
      <c r="F21" s="111">
        <f>'raw alpha mod'!F21</f>
        <v>1.0229999999999999</v>
      </c>
      <c r="G21" s="111">
        <f>'raw alpha mod'!G21</f>
        <v>1.228</v>
      </c>
      <c r="H21" s="111">
        <f>'raw alpha mod'!H21</f>
        <v>1.4330000000000001</v>
      </c>
      <c r="I21" s="111">
        <f>'raw alpha mod'!I21</f>
        <v>1.637</v>
      </c>
      <c r="J21" s="111">
        <f>'raw alpha mod'!J21</f>
        <v>1.8420000000000001</v>
      </c>
      <c r="K21" s="111">
        <f>'raw alpha mod'!K21</f>
        <v>2.0470000000000002</v>
      </c>
      <c r="L21" s="111">
        <f>'raw alpha mod'!L21</f>
        <v>2.2509999999999999</v>
      </c>
      <c r="M21" s="111">
        <f>'raw alpha mod'!M21</f>
        <v>2.456</v>
      </c>
      <c r="N21" s="111">
        <f>'raw alpha mod'!N21</f>
        <v>2.661</v>
      </c>
      <c r="O21" s="111">
        <f>'raw alpha mod'!O21</f>
        <v>2.8660000000000001</v>
      </c>
      <c r="P21" s="111">
        <f>'raw alpha mod'!P21</f>
        <v>3.07</v>
      </c>
      <c r="Q21" s="111">
        <f>'raw alpha mod'!Q21</f>
        <v>3.2749999999999999</v>
      </c>
      <c r="R21" s="111">
        <f>'raw alpha mod'!R21</f>
        <v>3.48</v>
      </c>
      <c r="S21" s="111">
        <f>'raw alpha mod'!S21</f>
        <v>3.6840000000000002</v>
      </c>
      <c r="T21" s="111">
        <f>'raw alpha mod'!T21</f>
        <v>3.8889999999999998</v>
      </c>
      <c r="U21" s="111">
        <f>'raw alpha mod'!U21</f>
        <v>4.0940000000000003</v>
      </c>
      <c r="V21" s="111">
        <f>'raw alpha mod'!V21</f>
        <v>4.298</v>
      </c>
      <c r="W21" s="111">
        <f>'raw alpha mod'!W21</f>
        <v>4.5030000000000001</v>
      </c>
      <c r="X21" s="111">
        <f>'raw alpha mod'!X21</f>
        <v>4.7080000000000002</v>
      </c>
      <c r="Y21" s="111">
        <f>'raw alpha mod'!Y21</f>
        <v>4.9119999999999999</v>
      </c>
      <c r="Z21" s="111">
        <f>'raw alpha mod'!Z21</f>
        <v>5.117</v>
      </c>
      <c r="AA21" s="111">
        <f>'raw alpha mod'!AA21</f>
        <v>5.3220000000000001</v>
      </c>
      <c r="AB21" s="111">
        <f>'raw alpha mod'!AB21</f>
        <v>5.5259999999999998</v>
      </c>
      <c r="AC21" s="111">
        <f>'raw alpha mod'!AC21</f>
        <v>5.7309999999999999</v>
      </c>
      <c r="AD21" s="111">
        <f>'raw alpha mod'!AD21</f>
        <v>5.9359999999999999</v>
      </c>
      <c r="AE21" s="111">
        <f>'raw alpha mod'!AE21</f>
        <v>6.14</v>
      </c>
      <c r="AF21" s="111">
        <f>'raw alpha mod'!AF21</f>
        <v>8.1869999999999994</v>
      </c>
      <c r="AG21" s="111">
        <f>'raw alpha mod'!AG21</f>
        <v>10.234</v>
      </c>
      <c r="AH21" s="111">
        <f>'raw alpha mod'!AH21</f>
        <v>12.281000000000001</v>
      </c>
      <c r="AI21" s="111">
        <f>'raw alpha mod'!AI21</f>
        <v>14.327999999999999</v>
      </c>
      <c r="AJ21" s="111">
        <f>'raw alpha mod'!AJ21</f>
        <v>16.373999999999999</v>
      </c>
      <c r="AK21" s="111">
        <f>'raw alpha mod'!AK21</f>
        <v>18.420999999999999</v>
      </c>
      <c r="AL21" s="111">
        <f>'raw alpha mod'!AL21</f>
        <v>0</v>
      </c>
      <c r="AM21" s="111">
        <f>'raw alpha mod'!AM21</f>
        <v>0</v>
      </c>
      <c r="AN21" s="111">
        <f>'raw alpha mod'!AN21</f>
        <v>0</v>
      </c>
      <c r="AO21" s="111">
        <f>'raw alpha mod'!AO21</f>
        <v>0</v>
      </c>
      <c r="AP21" s="111">
        <f>'raw alpha mod'!AP21</f>
        <v>0</v>
      </c>
    </row>
    <row r="22" spans="1:42" x14ac:dyDescent="0.35">
      <c r="A22" s="77" t="str">
        <f>'raw alpha mod'!A22</f>
        <v>canister-c3</v>
      </c>
      <c r="B22" s="111">
        <f>'raw alpha mod'!B22</f>
        <v>0.28299999999999997</v>
      </c>
      <c r="C22" s="111">
        <f>'raw alpha mod'!C22</f>
        <v>0.56699999999999995</v>
      </c>
      <c r="D22" s="111">
        <f>'raw alpha mod'!D22</f>
        <v>0.85</v>
      </c>
      <c r="E22" s="111">
        <f>'raw alpha mod'!E22</f>
        <v>1.1339999999999999</v>
      </c>
      <c r="F22" s="111">
        <f>'raw alpha mod'!F22</f>
        <v>1.417</v>
      </c>
      <c r="G22" s="111">
        <f>'raw alpha mod'!G22</f>
        <v>1.7</v>
      </c>
      <c r="H22" s="111">
        <f>'raw alpha mod'!H22</f>
        <v>1.984</v>
      </c>
      <c r="I22" s="111">
        <f>'raw alpha mod'!I22</f>
        <v>2.2669999999999999</v>
      </c>
      <c r="J22" s="111">
        <f>'raw alpha mod'!J22</f>
        <v>2.5510000000000002</v>
      </c>
      <c r="K22" s="111">
        <f>'raw alpha mod'!K22</f>
        <v>2.8340000000000001</v>
      </c>
      <c r="L22" s="111">
        <f>'raw alpha mod'!L22</f>
        <v>3.1179999999999999</v>
      </c>
      <c r="M22" s="111">
        <f>'raw alpha mod'!M22</f>
        <v>3.4009999999999998</v>
      </c>
      <c r="N22" s="111">
        <f>'raw alpha mod'!N22</f>
        <v>3.6840000000000002</v>
      </c>
      <c r="O22" s="111">
        <f>'raw alpha mod'!O22</f>
        <v>3.968</v>
      </c>
      <c r="P22" s="111">
        <f>'raw alpha mod'!P22</f>
        <v>4.2510000000000003</v>
      </c>
      <c r="Q22" s="111">
        <f>'raw alpha mod'!Q22</f>
        <v>4.5350000000000001</v>
      </c>
      <c r="R22" s="111">
        <f>'raw alpha mod'!R22</f>
        <v>4.8179999999999996</v>
      </c>
      <c r="S22" s="111">
        <f>'raw alpha mod'!S22</f>
        <v>5.101</v>
      </c>
      <c r="T22" s="111">
        <f>'raw alpha mod'!T22</f>
        <v>5.3849999999999998</v>
      </c>
      <c r="U22" s="111">
        <f>'raw alpha mod'!U22</f>
        <v>5.6680000000000001</v>
      </c>
      <c r="V22" s="111">
        <f>'raw alpha mod'!V22</f>
        <v>5.952</v>
      </c>
      <c r="W22" s="111">
        <f>'raw alpha mod'!W22</f>
        <v>6.2350000000000003</v>
      </c>
      <c r="X22" s="111">
        <f>'raw alpha mod'!X22</f>
        <v>6.5179999999999998</v>
      </c>
      <c r="Y22" s="111">
        <f>'raw alpha mod'!Y22</f>
        <v>6.8019999999999996</v>
      </c>
      <c r="Z22" s="111">
        <f>'raw alpha mod'!Z22</f>
        <v>7.085</v>
      </c>
      <c r="AA22" s="111">
        <f>'raw alpha mod'!AA22</f>
        <v>7.3689999999999998</v>
      </c>
      <c r="AB22" s="111">
        <f>'raw alpha mod'!AB22</f>
        <v>7.6520000000000001</v>
      </c>
      <c r="AC22" s="111">
        <f>'raw alpha mod'!AC22</f>
        <v>7.9359999999999999</v>
      </c>
      <c r="AD22" s="111">
        <f>'raw alpha mod'!AD22</f>
        <v>8.2189999999999994</v>
      </c>
      <c r="AE22" s="111">
        <f>'raw alpha mod'!AE22</f>
        <v>8.5020000000000007</v>
      </c>
      <c r="AF22" s="111">
        <f>'raw alpha mod'!AF22</f>
        <v>11.336</v>
      </c>
      <c r="AG22" s="111">
        <f>'raw alpha mod'!AG22</f>
        <v>14.170999999999999</v>
      </c>
      <c r="AH22" s="111">
        <f>'raw alpha mod'!AH22</f>
        <v>17.004999999999999</v>
      </c>
      <c r="AI22" s="111">
        <f>'raw alpha mod'!AI22</f>
        <v>19.838999999999999</v>
      </c>
      <c r="AJ22" s="111">
        <f>'raw alpha mod'!AJ22</f>
        <v>22.672999999999998</v>
      </c>
      <c r="AK22" s="111">
        <f>'raw alpha mod'!AK22</f>
        <v>25.507000000000001</v>
      </c>
      <c r="AL22" s="111">
        <f>'raw alpha mod'!AL22</f>
        <v>0.48699999999999999</v>
      </c>
      <c r="AM22" s="111">
        <f>'raw alpha mod'!AM22</f>
        <v>0.97399999999999998</v>
      </c>
      <c r="AN22" s="111">
        <f>'raw alpha mod'!AN22</f>
        <v>1.46</v>
      </c>
      <c r="AO22" s="111">
        <f>'raw alpha mod'!AO22</f>
        <v>1.9470000000000001</v>
      </c>
      <c r="AP22" s="111">
        <f>'raw alpha mod'!AP22</f>
        <v>2.4340000000000002</v>
      </c>
    </row>
    <row r="23" spans="1:42" x14ac:dyDescent="0.35">
      <c r="A23" s="77" t="str">
        <f>'raw alpha mod'!A23</f>
        <v>canister-c6</v>
      </c>
      <c r="B23" s="111">
        <f>'raw alpha mod'!B23</f>
        <v>3.9E-2</v>
      </c>
      <c r="C23" s="111">
        <f>'raw alpha mod'!C23</f>
        <v>7.8E-2</v>
      </c>
      <c r="D23" s="111">
        <f>'raw alpha mod'!D23</f>
        <v>0.11799999999999999</v>
      </c>
      <c r="E23" s="111">
        <f>'raw alpha mod'!E23</f>
        <v>0.157</v>
      </c>
      <c r="F23" s="111">
        <f>'raw alpha mod'!F23</f>
        <v>0.19600000000000001</v>
      </c>
      <c r="G23" s="111">
        <f>'raw alpha mod'!G23</f>
        <v>0.23499999999999999</v>
      </c>
      <c r="H23" s="111">
        <f>'raw alpha mod'!H23</f>
        <v>0.27400000000000002</v>
      </c>
      <c r="I23" s="111">
        <f>'raw alpha mod'!I23</f>
        <v>0.314</v>
      </c>
      <c r="J23" s="111">
        <f>'raw alpha mod'!J23</f>
        <v>0.35299999999999998</v>
      </c>
      <c r="K23" s="111">
        <f>'raw alpha mod'!K23</f>
        <v>0.39200000000000002</v>
      </c>
      <c r="L23" s="111">
        <f>'raw alpha mod'!L23</f>
        <v>0.43099999999999999</v>
      </c>
      <c r="M23" s="111">
        <f>'raw alpha mod'!M23</f>
        <v>0.47</v>
      </c>
      <c r="N23" s="111">
        <f>'raw alpha mod'!N23</f>
        <v>0.51</v>
      </c>
      <c r="O23" s="111">
        <f>'raw alpha mod'!O23</f>
        <v>0.54900000000000004</v>
      </c>
      <c r="P23" s="111">
        <f>'raw alpha mod'!P23</f>
        <v>0.58799999999999997</v>
      </c>
      <c r="Q23" s="111">
        <f>'raw alpha mod'!Q23</f>
        <v>0.627</v>
      </c>
      <c r="R23" s="111">
        <f>'raw alpha mod'!R23</f>
        <v>0.66600000000000004</v>
      </c>
      <c r="S23" s="111">
        <f>'raw alpha mod'!S23</f>
        <v>0.70599999999999996</v>
      </c>
      <c r="T23" s="111">
        <f>'raw alpha mod'!T23</f>
        <v>0.745</v>
      </c>
      <c r="U23" s="111">
        <f>'raw alpha mod'!U23</f>
        <v>0.78400000000000003</v>
      </c>
      <c r="V23" s="111">
        <f>'raw alpha mod'!V23</f>
        <v>0.82299999999999995</v>
      </c>
      <c r="W23" s="111">
        <f>'raw alpha mod'!W23</f>
        <v>0.86199999999999999</v>
      </c>
      <c r="X23" s="111">
        <f>'raw alpha mod'!X23</f>
        <v>0.90200000000000002</v>
      </c>
      <c r="Y23" s="111">
        <f>'raw alpha mod'!Y23</f>
        <v>0.94099999999999995</v>
      </c>
      <c r="Z23" s="111">
        <f>'raw alpha mod'!Z23</f>
        <v>0.98</v>
      </c>
      <c r="AA23" s="111">
        <f>'raw alpha mod'!AA23</f>
        <v>1.0189999999999999</v>
      </c>
      <c r="AB23" s="111">
        <f>'raw alpha mod'!AB23</f>
        <v>1.0580000000000001</v>
      </c>
      <c r="AC23" s="111">
        <f>'raw alpha mod'!AC23</f>
        <v>1.0980000000000001</v>
      </c>
      <c r="AD23" s="111">
        <f>'raw alpha mod'!AD23</f>
        <v>1.137</v>
      </c>
      <c r="AE23" s="111">
        <f>'raw alpha mod'!AE23</f>
        <v>1.1759999999999999</v>
      </c>
      <c r="AF23" s="111">
        <f>'raw alpha mod'!AF23</f>
        <v>1.5680000000000001</v>
      </c>
      <c r="AG23" s="111">
        <f>'raw alpha mod'!AG23</f>
        <v>1.96</v>
      </c>
      <c r="AH23" s="111">
        <f>'raw alpha mod'!AH23</f>
        <v>2.3519999999999999</v>
      </c>
      <c r="AI23" s="111">
        <f>'raw alpha mod'!AI23</f>
        <v>2.7440000000000002</v>
      </c>
      <c r="AJ23" s="111">
        <f>'raw alpha mod'!AJ23</f>
        <v>3.1360000000000001</v>
      </c>
      <c r="AK23" s="111">
        <f>'raw alpha mod'!AK23</f>
        <v>3.528</v>
      </c>
      <c r="AL23" s="111">
        <f>'raw alpha mod'!AL23</f>
        <v>0.25900000000000001</v>
      </c>
      <c r="AM23" s="111">
        <f>'raw alpha mod'!AM23</f>
        <v>0.51800000000000002</v>
      </c>
      <c r="AN23" s="111">
        <f>'raw alpha mod'!AN23</f>
        <v>0.77600000000000002</v>
      </c>
      <c r="AO23" s="111">
        <f>'raw alpha mod'!AO23</f>
        <v>1.0349999999999999</v>
      </c>
      <c r="AP23" s="111">
        <f>'raw alpha mod'!AP23</f>
        <v>1.294</v>
      </c>
    </row>
    <row r="24" spans="1:42" x14ac:dyDescent="0.35">
      <c r="A24" s="77" t="str">
        <f>'raw alpha mod'!A24</f>
        <v>canister-t1</v>
      </c>
      <c r="B24" s="111">
        <f>'raw alpha mod'!B24</f>
        <v>4.2000000000000003E-2</v>
      </c>
      <c r="C24" s="111">
        <f>'raw alpha mod'!C24</f>
        <v>8.3000000000000004E-2</v>
      </c>
      <c r="D24" s="111">
        <f>'raw alpha mod'!D24</f>
        <v>0.125</v>
      </c>
      <c r="E24" s="111">
        <f>'raw alpha mod'!E24</f>
        <v>0.16700000000000001</v>
      </c>
      <c r="F24" s="111">
        <f>'raw alpha mod'!F24</f>
        <v>0.20799999999999999</v>
      </c>
      <c r="G24" s="111">
        <f>'raw alpha mod'!G24</f>
        <v>0.25</v>
      </c>
      <c r="H24" s="111">
        <f>'raw alpha mod'!H24</f>
        <v>0.29199999999999998</v>
      </c>
      <c r="I24" s="111">
        <f>'raw alpha mod'!I24</f>
        <v>0.33300000000000002</v>
      </c>
      <c r="J24" s="111">
        <f>'raw alpha mod'!J24</f>
        <v>0.375</v>
      </c>
      <c r="K24" s="111">
        <f>'raw alpha mod'!K24</f>
        <v>0.41699999999999998</v>
      </c>
      <c r="L24" s="111">
        <f>'raw alpha mod'!L24</f>
        <v>0.45800000000000002</v>
      </c>
      <c r="M24" s="111">
        <f>'raw alpha mod'!M24</f>
        <v>0.5</v>
      </c>
      <c r="N24" s="111">
        <f>'raw alpha mod'!N24</f>
        <v>0.54200000000000004</v>
      </c>
      <c r="O24" s="111">
        <f>'raw alpha mod'!O24</f>
        <v>0.58299999999999996</v>
      </c>
      <c r="P24" s="111">
        <f>'raw alpha mod'!P24</f>
        <v>0.625</v>
      </c>
      <c r="Q24" s="111">
        <f>'raw alpha mod'!Q24</f>
        <v>0.66700000000000004</v>
      </c>
      <c r="R24" s="111">
        <f>'raw alpha mod'!R24</f>
        <v>0.70799999999999996</v>
      </c>
      <c r="S24" s="111">
        <f>'raw alpha mod'!S24</f>
        <v>0.75</v>
      </c>
      <c r="T24" s="111">
        <f>'raw alpha mod'!T24</f>
        <v>0.79200000000000004</v>
      </c>
      <c r="U24" s="111">
        <f>'raw alpha mod'!U24</f>
        <v>0.83299999999999996</v>
      </c>
      <c r="V24" s="111">
        <f>'raw alpha mod'!V24</f>
        <v>0.875</v>
      </c>
      <c r="W24" s="111">
        <f>'raw alpha mod'!W24</f>
        <v>0.91700000000000004</v>
      </c>
      <c r="X24" s="111">
        <f>'raw alpha mod'!X24</f>
        <v>0.95799999999999996</v>
      </c>
      <c r="Y24" s="111">
        <f>'raw alpha mod'!Y24</f>
        <v>1</v>
      </c>
      <c r="Z24" s="111">
        <f>'raw alpha mod'!Z24</f>
        <v>1.0409999999999999</v>
      </c>
      <c r="AA24" s="111">
        <f>'raw alpha mod'!AA24</f>
        <v>1.083</v>
      </c>
      <c r="AB24" s="111">
        <f>'raw alpha mod'!AB24</f>
        <v>1.125</v>
      </c>
      <c r="AC24" s="111">
        <f>'raw alpha mod'!AC24</f>
        <v>1.1659999999999999</v>
      </c>
      <c r="AD24" s="111">
        <f>'raw alpha mod'!AD24</f>
        <v>1.208</v>
      </c>
      <c r="AE24" s="111">
        <f>'raw alpha mod'!AE24</f>
        <v>1.25</v>
      </c>
      <c r="AF24" s="111">
        <f>'raw alpha mod'!AF24</f>
        <v>1.6659999999999999</v>
      </c>
      <c r="AG24" s="111">
        <f>'raw alpha mod'!AG24</f>
        <v>2.0830000000000002</v>
      </c>
      <c r="AH24" s="111">
        <f>'raw alpha mod'!AH24</f>
        <v>2.5</v>
      </c>
      <c r="AI24" s="111">
        <f>'raw alpha mod'!AI24</f>
        <v>2.9159999999999999</v>
      </c>
      <c r="AJ24" s="111">
        <f>'raw alpha mod'!AJ24</f>
        <v>3.3330000000000002</v>
      </c>
      <c r="AK24" s="111">
        <f>'raw alpha mod'!AK24</f>
        <v>3.7490000000000001</v>
      </c>
      <c r="AL24" s="111">
        <f>'raw alpha mod'!AL24</f>
        <v>0.40600000000000003</v>
      </c>
      <c r="AM24" s="111">
        <f>'raw alpha mod'!AM24</f>
        <v>0.81200000000000006</v>
      </c>
      <c r="AN24" s="111">
        <f>'raw alpha mod'!AN24</f>
        <v>1.218</v>
      </c>
      <c r="AO24" s="111">
        <f>'raw alpha mod'!AO24</f>
        <v>1.623</v>
      </c>
      <c r="AP24" s="111">
        <f>'raw alpha mod'!AP24</f>
        <v>2.0289999999999999</v>
      </c>
    </row>
    <row r="25" spans="1:42" x14ac:dyDescent="0.35">
      <c r="A25" s="77" t="str">
        <f>'raw alpha mod'!A25</f>
        <v>tube-c6</v>
      </c>
      <c r="B25" s="111">
        <f>'raw alpha mod'!B25</f>
        <v>1.4999999999999999E-2</v>
      </c>
      <c r="C25" s="111">
        <f>'raw alpha mod'!C25</f>
        <v>0.03</v>
      </c>
      <c r="D25" s="111">
        <f>'raw alpha mod'!D25</f>
        <v>4.4999999999999998E-2</v>
      </c>
      <c r="E25" s="111">
        <f>'raw alpha mod'!E25</f>
        <v>0.06</v>
      </c>
      <c r="F25" s="111">
        <f>'raw alpha mod'!F25</f>
        <v>7.4999999999999997E-2</v>
      </c>
      <c r="G25" s="111">
        <f>'raw alpha mod'!G25</f>
        <v>9.0999999999999998E-2</v>
      </c>
      <c r="H25" s="111">
        <f>'raw alpha mod'!H25</f>
        <v>0.106</v>
      </c>
      <c r="I25" s="111">
        <f>'raw alpha mod'!I25</f>
        <v>0.121</v>
      </c>
      <c r="J25" s="111">
        <f>'raw alpha mod'!J25</f>
        <v>0.13600000000000001</v>
      </c>
      <c r="K25" s="111">
        <f>'raw alpha mod'!K25</f>
        <v>0.151</v>
      </c>
      <c r="L25" s="111">
        <f>'raw alpha mod'!L25</f>
        <v>0.16600000000000001</v>
      </c>
      <c r="M25" s="111">
        <f>'raw alpha mod'!M25</f>
        <v>0.18099999999999999</v>
      </c>
      <c r="N25" s="111">
        <f>'raw alpha mod'!N25</f>
        <v>0.19600000000000001</v>
      </c>
      <c r="O25" s="111">
        <f>'raw alpha mod'!O25</f>
        <v>0.21099999999999999</v>
      </c>
      <c r="P25" s="111">
        <f>'raw alpha mod'!P25</f>
        <v>0.22600000000000001</v>
      </c>
      <c r="Q25" s="111">
        <f>'raw alpha mod'!Q25</f>
        <v>0.24099999999999999</v>
      </c>
      <c r="R25" s="111">
        <f>'raw alpha mod'!R25</f>
        <v>0.25600000000000001</v>
      </c>
      <c r="S25" s="111">
        <f>'raw alpha mod'!S25</f>
        <v>0.27200000000000002</v>
      </c>
      <c r="T25" s="111">
        <f>'raw alpha mod'!T25</f>
        <v>0.28699999999999998</v>
      </c>
      <c r="U25" s="111">
        <f>'raw alpha mod'!U25</f>
        <v>0.30199999999999999</v>
      </c>
      <c r="V25" s="111">
        <f>'raw alpha mod'!V25</f>
        <v>0.317</v>
      </c>
      <c r="W25" s="111">
        <f>'raw alpha mod'!W25</f>
        <v>0.33200000000000002</v>
      </c>
      <c r="X25" s="111">
        <f>'raw alpha mod'!X25</f>
        <v>0.34699999999999998</v>
      </c>
      <c r="Y25" s="111">
        <f>'raw alpha mod'!Y25</f>
        <v>0.36199999999999999</v>
      </c>
      <c r="Z25" s="111">
        <f>'raw alpha mod'!Z25</f>
        <v>0.377</v>
      </c>
      <c r="AA25" s="111">
        <f>'raw alpha mod'!AA25</f>
        <v>0.39200000000000002</v>
      </c>
      <c r="AB25" s="111">
        <f>'raw alpha mod'!AB25</f>
        <v>0.40699999999999997</v>
      </c>
      <c r="AC25" s="111">
        <f>'raw alpha mod'!AC25</f>
        <v>0.42199999999999999</v>
      </c>
      <c r="AD25" s="111">
        <f>'raw alpha mod'!AD25</f>
        <v>0.437</v>
      </c>
      <c r="AE25" s="111">
        <f>'raw alpha mod'!AE25</f>
        <v>0.45300000000000001</v>
      </c>
      <c r="AF25" s="111">
        <f>'raw alpha mod'!AF25</f>
        <v>0.60299999999999998</v>
      </c>
      <c r="AG25" s="111">
        <f>'raw alpha mod'!AG25</f>
        <v>0.754</v>
      </c>
      <c r="AH25" s="111">
        <f>'raw alpha mod'!AH25</f>
        <v>0.90500000000000003</v>
      </c>
      <c r="AI25" s="111">
        <f>'raw alpha mod'!AI25</f>
        <v>1.056</v>
      </c>
      <c r="AJ25" s="111">
        <f>'raw alpha mod'!AJ25</f>
        <v>1.2070000000000001</v>
      </c>
      <c r="AK25" s="111">
        <f>'raw alpha mod'!AK25</f>
        <v>1.3580000000000001</v>
      </c>
      <c r="AL25" s="111">
        <f>'raw alpha mod'!AL25</f>
        <v>0</v>
      </c>
      <c r="AM25" s="111">
        <f>'raw alpha mod'!AM25</f>
        <v>0</v>
      </c>
      <c r="AN25" s="111">
        <f>'raw alpha mod'!AN25</f>
        <v>0</v>
      </c>
      <c r="AO25" s="111">
        <f>'raw alpha mod'!AO25</f>
        <v>0</v>
      </c>
      <c r="AP25" s="111">
        <f>'raw alpha mod'!AP25</f>
        <v>0</v>
      </c>
    </row>
    <row r="26" spans="1:42" x14ac:dyDescent="0.35">
      <c r="A26" s="77" t="str">
        <f>'raw alpha mod'!A26</f>
        <v>tube-c8</v>
      </c>
      <c r="B26" s="111">
        <f>'raw alpha mod'!B26</f>
        <v>1.4999999999999999E-2</v>
      </c>
      <c r="C26" s="111">
        <f>'raw alpha mod'!C26</f>
        <v>0.03</v>
      </c>
      <c r="D26" s="111">
        <f>'raw alpha mod'!D26</f>
        <v>4.4999999999999998E-2</v>
      </c>
      <c r="E26" s="111">
        <f>'raw alpha mod'!E26</f>
        <v>0.06</v>
      </c>
      <c r="F26" s="111">
        <f>'raw alpha mod'!F26</f>
        <v>7.4999999999999997E-2</v>
      </c>
      <c r="G26" s="111">
        <f>'raw alpha mod'!G26</f>
        <v>9.0999999999999998E-2</v>
      </c>
      <c r="H26" s="111">
        <f>'raw alpha mod'!H26</f>
        <v>0.106</v>
      </c>
      <c r="I26" s="111">
        <f>'raw alpha mod'!I26</f>
        <v>0.121</v>
      </c>
      <c r="J26" s="111">
        <f>'raw alpha mod'!J26</f>
        <v>0.13600000000000001</v>
      </c>
      <c r="K26" s="111">
        <f>'raw alpha mod'!K26</f>
        <v>0.151</v>
      </c>
      <c r="L26" s="111">
        <f>'raw alpha mod'!L26</f>
        <v>0.16600000000000001</v>
      </c>
      <c r="M26" s="111">
        <f>'raw alpha mod'!M26</f>
        <v>0.18099999999999999</v>
      </c>
      <c r="N26" s="111">
        <f>'raw alpha mod'!N26</f>
        <v>0.19600000000000001</v>
      </c>
      <c r="O26" s="111">
        <f>'raw alpha mod'!O26</f>
        <v>0.21099999999999999</v>
      </c>
      <c r="P26" s="111">
        <f>'raw alpha mod'!P26</f>
        <v>0.22600000000000001</v>
      </c>
      <c r="Q26" s="111">
        <f>'raw alpha mod'!Q26</f>
        <v>0.24099999999999999</v>
      </c>
      <c r="R26" s="111">
        <f>'raw alpha mod'!R26</f>
        <v>0.25600000000000001</v>
      </c>
      <c r="S26" s="111">
        <f>'raw alpha mod'!S26</f>
        <v>0.27200000000000002</v>
      </c>
      <c r="T26" s="111">
        <f>'raw alpha mod'!T26</f>
        <v>0.28699999999999998</v>
      </c>
      <c r="U26" s="111">
        <f>'raw alpha mod'!U26</f>
        <v>0.30199999999999999</v>
      </c>
      <c r="V26" s="111">
        <f>'raw alpha mod'!V26</f>
        <v>0.317</v>
      </c>
      <c r="W26" s="111">
        <f>'raw alpha mod'!W26</f>
        <v>0.33200000000000002</v>
      </c>
      <c r="X26" s="111">
        <f>'raw alpha mod'!X26</f>
        <v>0.34699999999999998</v>
      </c>
      <c r="Y26" s="111">
        <f>'raw alpha mod'!Y26</f>
        <v>0.36199999999999999</v>
      </c>
      <c r="Z26" s="111">
        <f>'raw alpha mod'!Z26</f>
        <v>0.377</v>
      </c>
      <c r="AA26" s="111">
        <f>'raw alpha mod'!AA26</f>
        <v>0.39200000000000002</v>
      </c>
      <c r="AB26" s="111">
        <f>'raw alpha mod'!AB26</f>
        <v>0.40699999999999997</v>
      </c>
      <c r="AC26" s="111">
        <f>'raw alpha mod'!AC26</f>
        <v>0.42199999999999999</v>
      </c>
      <c r="AD26" s="111">
        <f>'raw alpha mod'!AD26</f>
        <v>0.437</v>
      </c>
      <c r="AE26" s="111">
        <f>'raw alpha mod'!AE26</f>
        <v>0.45300000000000001</v>
      </c>
      <c r="AF26" s="111">
        <f>'raw alpha mod'!AF26</f>
        <v>0.60299999999999998</v>
      </c>
      <c r="AG26" s="111">
        <f>'raw alpha mod'!AG26</f>
        <v>0.754</v>
      </c>
      <c r="AH26" s="111">
        <f>'raw alpha mod'!AH26</f>
        <v>0.90500000000000003</v>
      </c>
      <c r="AI26" s="111">
        <f>'raw alpha mod'!AI26</f>
        <v>1.056</v>
      </c>
      <c r="AJ26" s="111">
        <f>'raw alpha mod'!AJ26</f>
        <v>1.2070000000000001</v>
      </c>
      <c r="AK26" s="111">
        <f>'raw alpha mod'!AK26</f>
        <v>1.3580000000000001</v>
      </c>
      <c r="AL26" s="111">
        <f>'raw alpha mod'!AL26</f>
        <v>0</v>
      </c>
      <c r="AM26" s="111">
        <f>'raw alpha mod'!AM26</f>
        <v>0</v>
      </c>
      <c r="AN26" s="111">
        <f>'raw alpha mod'!AN26</f>
        <v>0</v>
      </c>
      <c r="AO26" s="111">
        <f>'raw alpha mod'!AO26</f>
        <v>0</v>
      </c>
      <c r="AP26" s="111">
        <f>'raw alpha mod'!AP26</f>
        <v>0</v>
      </c>
    </row>
    <row r="27" spans="1:42" x14ac:dyDescent="0.35">
      <c r="A27" s="77" t="str">
        <f>'raw alpha mod'!A27</f>
        <v>tube-t6</v>
      </c>
      <c r="B27" s="111">
        <f>'raw alpha mod'!B27</f>
        <v>0.32500000000000001</v>
      </c>
      <c r="C27" s="111">
        <f>'raw alpha mod'!C27</f>
        <v>0.64900000000000002</v>
      </c>
      <c r="D27" s="111">
        <f>'raw alpha mod'!D27</f>
        <v>0.97399999999999998</v>
      </c>
      <c r="E27" s="111">
        <f>'raw alpha mod'!E27</f>
        <v>1.2989999999999999</v>
      </c>
      <c r="F27" s="111">
        <f>'raw alpha mod'!F27</f>
        <v>1.623</v>
      </c>
      <c r="G27" s="111">
        <f>'raw alpha mod'!G27</f>
        <v>1.948</v>
      </c>
      <c r="H27" s="111">
        <f>'raw alpha mod'!H27</f>
        <v>2.2719999999999998</v>
      </c>
      <c r="I27" s="111">
        <f>'raw alpha mod'!I27</f>
        <v>2.597</v>
      </c>
      <c r="J27" s="111">
        <f>'raw alpha mod'!J27</f>
        <v>2.9220000000000002</v>
      </c>
      <c r="K27" s="111">
        <f>'raw alpha mod'!K27</f>
        <v>3.246</v>
      </c>
      <c r="L27" s="111">
        <f>'raw alpha mod'!L27</f>
        <v>3.5710000000000002</v>
      </c>
      <c r="M27" s="111">
        <f>'raw alpha mod'!M27</f>
        <v>3.8959999999999999</v>
      </c>
      <c r="N27" s="111">
        <f>'raw alpha mod'!N27</f>
        <v>4.22</v>
      </c>
      <c r="O27" s="111">
        <f>'raw alpha mod'!O27</f>
        <v>4.5449999999999999</v>
      </c>
      <c r="P27" s="111">
        <f>'raw alpha mod'!P27</f>
        <v>4.87</v>
      </c>
      <c r="Q27" s="111">
        <f>'raw alpha mod'!Q27</f>
        <v>5.194</v>
      </c>
      <c r="R27" s="111">
        <f>'raw alpha mod'!R27</f>
        <v>5.5190000000000001</v>
      </c>
      <c r="S27" s="111">
        <f>'raw alpha mod'!S27</f>
        <v>5.843</v>
      </c>
      <c r="T27" s="111">
        <f>'raw alpha mod'!T27</f>
        <v>6.1680000000000001</v>
      </c>
      <c r="U27" s="111">
        <f>'raw alpha mod'!U27</f>
        <v>6.4930000000000003</v>
      </c>
      <c r="V27" s="111">
        <f>'raw alpha mod'!V27</f>
        <v>6.8170000000000002</v>
      </c>
      <c r="W27" s="111">
        <f>'raw alpha mod'!W27</f>
        <v>7.1420000000000003</v>
      </c>
      <c r="X27" s="111">
        <f>'raw alpha mod'!X27</f>
        <v>7.4669999999999996</v>
      </c>
      <c r="Y27" s="111">
        <f>'raw alpha mod'!Y27</f>
        <v>7.7910000000000004</v>
      </c>
      <c r="Z27" s="111">
        <f>'raw alpha mod'!Z27</f>
        <v>8.1159999999999997</v>
      </c>
      <c r="AA27" s="111">
        <f>'raw alpha mod'!AA27</f>
        <v>8.4410000000000007</v>
      </c>
      <c r="AB27" s="111">
        <f>'raw alpha mod'!AB27</f>
        <v>8.7650000000000006</v>
      </c>
      <c r="AC27" s="111">
        <f>'raw alpha mod'!AC27</f>
        <v>9.09</v>
      </c>
      <c r="AD27" s="111">
        <f>'raw alpha mod'!AD27</f>
        <v>9.4139999999999997</v>
      </c>
      <c r="AE27" s="111">
        <f>'raw alpha mod'!AE27</f>
        <v>9.7390000000000008</v>
      </c>
      <c r="AF27" s="111">
        <f>'raw alpha mod'!AF27</f>
        <v>12.984999999999999</v>
      </c>
      <c r="AG27" s="111">
        <f>'raw alpha mod'!AG27</f>
        <v>16.231999999999999</v>
      </c>
      <c r="AH27" s="111">
        <f>'raw alpha mod'!AH27</f>
        <v>19.478000000000002</v>
      </c>
      <c r="AI27" s="111">
        <f>'raw alpha mod'!AI27</f>
        <v>22.725000000000001</v>
      </c>
      <c r="AJ27" s="111">
        <f>'raw alpha mod'!AJ27</f>
        <v>25.971</v>
      </c>
      <c r="AK27" s="111">
        <f>'raw alpha mod'!AK27</f>
        <v>29.216999999999999</v>
      </c>
      <c r="AL27" s="111">
        <f>'raw alpha mod'!AL27</f>
        <v>0.32500000000000001</v>
      </c>
      <c r="AM27" s="111">
        <f>'raw alpha mod'!AM27</f>
        <v>0.64900000000000002</v>
      </c>
      <c r="AN27" s="111">
        <f>'raw alpha mod'!AN27</f>
        <v>0.97399999999999998</v>
      </c>
      <c r="AO27" s="111">
        <f>'raw alpha mod'!AO27</f>
        <v>1.2989999999999999</v>
      </c>
      <c r="AP27" s="111">
        <f>'raw alpha mod'!AP27</f>
        <v>1.623</v>
      </c>
    </row>
    <row r="28" spans="1:42" x14ac:dyDescent="0.35">
      <c r="A28" s="77" t="str">
        <f>'raw alpha mod'!A28</f>
        <v>tube-t10</v>
      </c>
      <c r="B28" s="111">
        <f>'raw alpha mod'!B28</f>
        <v>2.1999999999999999E-2</v>
      </c>
      <c r="C28" s="111">
        <f>'raw alpha mod'!C28</f>
        <v>4.3999999999999997E-2</v>
      </c>
      <c r="D28" s="111">
        <f>'raw alpha mod'!D28</f>
        <v>6.6000000000000003E-2</v>
      </c>
      <c r="E28" s="111">
        <f>'raw alpha mod'!E28</f>
        <v>8.6999999999999994E-2</v>
      </c>
      <c r="F28" s="111">
        <f>'raw alpha mod'!F28</f>
        <v>0.109</v>
      </c>
      <c r="G28" s="111">
        <f>'raw alpha mod'!G28</f>
        <v>0.13100000000000001</v>
      </c>
      <c r="H28" s="111">
        <f>'raw alpha mod'!H28</f>
        <v>0.153</v>
      </c>
      <c r="I28" s="111">
        <f>'raw alpha mod'!I28</f>
        <v>0.17499999999999999</v>
      </c>
      <c r="J28" s="111">
        <f>'raw alpha mod'!J28</f>
        <v>0.19700000000000001</v>
      </c>
      <c r="K28" s="111">
        <f>'raw alpha mod'!K28</f>
        <v>0.219</v>
      </c>
      <c r="L28" s="111">
        <f>'raw alpha mod'!L28</f>
        <v>0.24</v>
      </c>
      <c r="M28" s="111">
        <f>'raw alpha mod'!M28</f>
        <v>0.26200000000000001</v>
      </c>
      <c r="N28" s="111">
        <f>'raw alpha mod'!N28</f>
        <v>0.28399999999999997</v>
      </c>
      <c r="O28" s="111">
        <f>'raw alpha mod'!O28</f>
        <v>0.30599999999999999</v>
      </c>
      <c r="P28" s="111">
        <f>'raw alpha mod'!P28</f>
        <v>0.32800000000000001</v>
      </c>
      <c r="Q28" s="111">
        <f>'raw alpha mod'!Q28</f>
        <v>0.35</v>
      </c>
      <c r="R28" s="111">
        <f>'raw alpha mod'!R28</f>
        <v>0.372</v>
      </c>
      <c r="S28" s="111">
        <f>'raw alpha mod'!S28</f>
        <v>0.39300000000000002</v>
      </c>
      <c r="T28" s="111">
        <f>'raw alpha mod'!T28</f>
        <v>0.41499999999999998</v>
      </c>
      <c r="U28" s="111">
        <f>'raw alpha mod'!U28</f>
        <v>0.437</v>
      </c>
      <c r="V28" s="111">
        <f>'raw alpha mod'!V28</f>
        <v>0.45900000000000002</v>
      </c>
      <c r="W28" s="111">
        <f>'raw alpha mod'!W28</f>
        <v>0.48099999999999998</v>
      </c>
      <c r="X28" s="111">
        <f>'raw alpha mod'!X28</f>
        <v>0.503</v>
      </c>
      <c r="Y28" s="111">
        <f>'raw alpha mod'!Y28</f>
        <v>0.52500000000000002</v>
      </c>
      <c r="Z28" s="111">
        <f>'raw alpha mod'!Z28</f>
        <v>0.54600000000000004</v>
      </c>
      <c r="AA28" s="111">
        <f>'raw alpha mod'!AA28</f>
        <v>0.56799999999999995</v>
      </c>
      <c r="AB28" s="111">
        <f>'raw alpha mod'!AB28</f>
        <v>0.59</v>
      </c>
      <c r="AC28" s="111">
        <f>'raw alpha mod'!AC28</f>
        <v>0.61199999999999999</v>
      </c>
      <c r="AD28" s="111">
        <f>'raw alpha mod'!AD28</f>
        <v>0.63400000000000001</v>
      </c>
      <c r="AE28" s="111">
        <f>'raw alpha mod'!AE28</f>
        <v>0.65600000000000003</v>
      </c>
      <c r="AF28" s="111">
        <f>'raw alpha mod'!AF28</f>
        <v>0.874</v>
      </c>
      <c r="AG28" s="111">
        <f>'raw alpha mod'!AG28</f>
        <v>1.093</v>
      </c>
      <c r="AH28" s="111">
        <f>'raw alpha mod'!AH28</f>
        <v>1.3109999999999999</v>
      </c>
      <c r="AI28" s="111">
        <f>'raw alpha mod'!AI28</f>
        <v>1.53</v>
      </c>
      <c r="AJ28" s="111">
        <f>'raw alpha mod'!AJ28</f>
        <v>1.748</v>
      </c>
      <c r="AK28" s="111">
        <f>'raw alpha mod'!AK28</f>
        <v>1.9670000000000001</v>
      </c>
      <c r="AL28" s="111">
        <f>'raw alpha mod'!AL28</f>
        <v>2.5000000000000001E-2</v>
      </c>
      <c r="AM28" s="111">
        <f>'raw alpha mod'!AM28</f>
        <v>5.0999999999999997E-2</v>
      </c>
      <c r="AN28" s="111">
        <f>'raw alpha mod'!AN28</f>
        <v>7.5999999999999998E-2</v>
      </c>
      <c r="AO28" s="111">
        <f>'raw alpha mod'!AO28</f>
        <v>0.10199999999999999</v>
      </c>
      <c r="AP28" s="111">
        <f>'raw alpha mod'!AP28</f>
        <v>0.127</v>
      </c>
    </row>
    <row r="29" spans="1:42" x14ac:dyDescent="0.35">
      <c r="A29" s="77" t="str">
        <f>'raw alpha mod'!A29</f>
        <v>needle-f26</v>
      </c>
      <c r="B29" s="111">
        <f>'raw alpha mod'!B29</f>
        <v>2.1000000000000001E-2</v>
      </c>
      <c r="C29" s="111">
        <f>'raw alpha mod'!C29</f>
        <v>4.2000000000000003E-2</v>
      </c>
      <c r="D29" s="111">
        <f>'raw alpha mod'!D29</f>
        <v>6.4000000000000001E-2</v>
      </c>
      <c r="E29" s="111">
        <f>'raw alpha mod'!E29</f>
        <v>8.5000000000000006E-2</v>
      </c>
      <c r="F29" s="111">
        <f>'raw alpha mod'!F29</f>
        <v>0.106</v>
      </c>
      <c r="G29" s="111">
        <f>'raw alpha mod'!G29</f>
        <v>0.127</v>
      </c>
      <c r="H29" s="111">
        <f>'raw alpha mod'!H29</f>
        <v>0.14799999999999999</v>
      </c>
      <c r="I29" s="111">
        <f>'raw alpha mod'!I29</f>
        <v>0.17</v>
      </c>
      <c r="J29" s="111">
        <f>'raw alpha mod'!J29</f>
        <v>0.191</v>
      </c>
      <c r="K29" s="111">
        <f>'raw alpha mod'!K29</f>
        <v>0.21199999999999999</v>
      </c>
      <c r="L29" s="111">
        <f>'raw alpha mod'!L29</f>
        <v>0.23300000000000001</v>
      </c>
      <c r="M29" s="111">
        <f>'raw alpha mod'!M29</f>
        <v>0.254</v>
      </c>
      <c r="N29" s="111">
        <f>'raw alpha mod'!N29</f>
        <v>0.27600000000000002</v>
      </c>
      <c r="O29" s="111">
        <f>'raw alpha mod'!O29</f>
        <v>0.29699999999999999</v>
      </c>
      <c r="P29" s="111">
        <f>'raw alpha mod'!P29</f>
        <v>0.318</v>
      </c>
      <c r="Q29" s="111">
        <f>'raw alpha mod'!Q29</f>
        <v>0.33900000000000002</v>
      </c>
      <c r="R29" s="111">
        <f>'raw alpha mod'!R29</f>
        <v>0.36</v>
      </c>
      <c r="S29" s="111">
        <f>'raw alpha mod'!S29</f>
        <v>0.38200000000000001</v>
      </c>
      <c r="T29" s="111">
        <f>'raw alpha mod'!T29</f>
        <v>0.40300000000000002</v>
      </c>
      <c r="U29" s="111">
        <f>'raw alpha mod'!U29</f>
        <v>0.42399999999999999</v>
      </c>
      <c r="V29" s="111">
        <f>'raw alpha mod'!V29</f>
        <v>0.44500000000000001</v>
      </c>
      <c r="W29" s="111">
        <f>'raw alpha mod'!W29</f>
        <v>0.46600000000000003</v>
      </c>
      <c r="X29" s="111">
        <f>'raw alpha mod'!X29</f>
        <v>0.48799999999999999</v>
      </c>
      <c r="Y29" s="111">
        <f>'raw alpha mod'!Y29</f>
        <v>0.50900000000000001</v>
      </c>
      <c r="Z29" s="111">
        <f>'raw alpha mod'!Z29</f>
        <v>0.53</v>
      </c>
      <c r="AA29" s="111">
        <f>'raw alpha mod'!AA29</f>
        <v>0.55100000000000005</v>
      </c>
      <c r="AB29" s="111">
        <f>'raw alpha mod'!AB29</f>
        <v>0.57199999999999995</v>
      </c>
      <c r="AC29" s="111">
        <f>'raw alpha mod'!AC29</f>
        <v>0.59399999999999997</v>
      </c>
      <c r="AD29" s="111">
        <f>'raw alpha mod'!AD29</f>
        <v>0.61499999999999999</v>
      </c>
      <c r="AE29" s="111">
        <f>'raw alpha mod'!AE29</f>
        <v>0.63600000000000001</v>
      </c>
      <c r="AF29" s="111">
        <f>'raw alpha mod'!AF29</f>
        <v>0.84799999999999998</v>
      </c>
      <c r="AG29" s="111">
        <f>'raw alpha mod'!AG29</f>
        <v>1.06</v>
      </c>
      <c r="AH29" s="111">
        <f>'raw alpha mod'!AH29</f>
        <v>1.272</v>
      </c>
      <c r="AI29" s="111">
        <f>'raw alpha mod'!AI29</f>
        <v>1.484</v>
      </c>
      <c r="AJ29" s="111">
        <f>'raw alpha mod'!AJ29</f>
        <v>1.696</v>
      </c>
      <c r="AK29" s="111">
        <f>'raw alpha mod'!AK29</f>
        <v>1.9079999999999999</v>
      </c>
      <c r="AL29" s="111">
        <f>'raw alpha mod'!AL29</f>
        <v>1.0999999999999999E-2</v>
      </c>
      <c r="AM29" s="111">
        <f>'raw alpha mod'!AM29</f>
        <v>2.3E-2</v>
      </c>
      <c r="AN29" s="111">
        <f>'raw alpha mod'!AN29</f>
        <v>3.4000000000000002E-2</v>
      </c>
      <c r="AO29" s="111">
        <f>'raw alpha mod'!AO29</f>
        <v>4.5999999999999999E-2</v>
      </c>
      <c r="AP29" s="111">
        <f>'raw alpha mod'!AP29</f>
        <v>5.7000000000000002E-2</v>
      </c>
    </row>
    <row r="30" spans="1:42" x14ac:dyDescent="0.35">
      <c r="A30" s="77" t="str">
        <f>'raw alpha mod'!A30</f>
        <v>needle-t10</v>
      </c>
      <c r="B30" s="111">
        <f>'raw alpha mod'!B30</f>
        <v>1.2999999999999999E-2</v>
      </c>
      <c r="C30" s="111">
        <f>'raw alpha mod'!C30</f>
        <v>2.5999999999999999E-2</v>
      </c>
      <c r="D30" s="111">
        <f>'raw alpha mod'!D30</f>
        <v>3.9E-2</v>
      </c>
      <c r="E30" s="111">
        <f>'raw alpha mod'!E30</f>
        <v>5.2999999999999999E-2</v>
      </c>
      <c r="F30" s="111">
        <f>'raw alpha mod'!F30</f>
        <v>6.6000000000000003E-2</v>
      </c>
      <c r="G30" s="111">
        <f>'raw alpha mod'!G30</f>
        <v>7.9000000000000001E-2</v>
      </c>
      <c r="H30" s="111">
        <f>'raw alpha mod'!H30</f>
        <v>9.1999999999999998E-2</v>
      </c>
      <c r="I30" s="111">
        <f>'raw alpha mod'!I30</f>
        <v>0.105</v>
      </c>
      <c r="J30" s="111">
        <f>'raw alpha mod'!J30</f>
        <v>0.11799999999999999</v>
      </c>
      <c r="K30" s="111">
        <f>'raw alpha mod'!K30</f>
        <v>0.13100000000000001</v>
      </c>
      <c r="L30" s="111">
        <f>'raw alpha mod'!L30</f>
        <v>0.14499999999999999</v>
      </c>
      <c r="M30" s="111">
        <f>'raw alpha mod'!M30</f>
        <v>0.158</v>
      </c>
      <c r="N30" s="111">
        <f>'raw alpha mod'!N30</f>
        <v>0.17100000000000001</v>
      </c>
      <c r="O30" s="111">
        <f>'raw alpha mod'!O30</f>
        <v>0.184</v>
      </c>
      <c r="P30" s="111">
        <f>'raw alpha mod'!P30</f>
        <v>0.19700000000000001</v>
      </c>
      <c r="Q30" s="111">
        <f>'raw alpha mod'!Q30</f>
        <v>0.21</v>
      </c>
      <c r="R30" s="111">
        <f>'raw alpha mod'!R30</f>
        <v>0.223</v>
      </c>
      <c r="S30" s="111">
        <f>'raw alpha mod'!S30</f>
        <v>0.23699999999999999</v>
      </c>
      <c r="T30" s="111">
        <f>'raw alpha mod'!T30</f>
        <v>0.25</v>
      </c>
      <c r="U30" s="111">
        <f>'raw alpha mod'!U30</f>
        <v>0.26300000000000001</v>
      </c>
      <c r="V30" s="111">
        <f>'raw alpha mod'!V30</f>
        <v>0.27600000000000002</v>
      </c>
      <c r="W30" s="111">
        <f>'raw alpha mod'!W30</f>
        <v>0.28899999999999998</v>
      </c>
      <c r="X30" s="111">
        <f>'raw alpha mod'!X30</f>
        <v>0.30199999999999999</v>
      </c>
      <c r="Y30" s="111">
        <f>'raw alpha mod'!Y30</f>
        <v>0.316</v>
      </c>
      <c r="Z30" s="111">
        <f>'raw alpha mod'!Z30</f>
        <v>0.32900000000000001</v>
      </c>
      <c r="AA30" s="111">
        <f>'raw alpha mod'!AA30</f>
        <v>0.34200000000000003</v>
      </c>
      <c r="AB30" s="111">
        <f>'raw alpha mod'!AB30</f>
        <v>0.35499999999999998</v>
      </c>
      <c r="AC30" s="111">
        <f>'raw alpha mod'!AC30</f>
        <v>0.36799999999999999</v>
      </c>
      <c r="AD30" s="111">
        <f>'raw alpha mod'!AD30</f>
        <v>0.38100000000000001</v>
      </c>
      <c r="AE30" s="111">
        <f>'raw alpha mod'!AE30</f>
        <v>0.39400000000000002</v>
      </c>
      <c r="AF30" s="111">
        <f>'raw alpha mod'!AF30</f>
        <v>0.52600000000000002</v>
      </c>
      <c r="AG30" s="111">
        <f>'raw alpha mod'!AG30</f>
        <v>0.65700000000000003</v>
      </c>
      <c r="AH30" s="111">
        <f>'raw alpha mod'!AH30</f>
        <v>0.78900000000000003</v>
      </c>
      <c r="AI30" s="111">
        <f>'raw alpha mod'!AI30</f>
        <v>0.92</v>
      </c>
      <c r="AJ30" s="111">
        <f>'raw alpha mod'!AJ30</f>
        <v>1.052</v>
      </c>
      <c r="AK30" s="111">
        <f>'raw alpha mod'!AK30</f>
        <v>1.1830000000000001</v>
      </c>
      <c r="AL30" s="111">
        <f>'raw alpha mod'!AL30</f>
        <v>1.2999999999999999E-2</v>
      </c>
      <c r="AM30" s="111">
        <f>'raw alpha mod'!AM30</f>
        <v>2.5999999999999999E-2</v>
      </c>
      <c r="AN30" s="111">
        <f>'raw alpha mod'!AN30</f>
        <v>3.9E-2</v>
      </c>
      <c r="AO30" s="111">
        <f>'raw alpha mod'!AO30</f>
        <v>5.2999999999999999E-2</v>
      </c>
      <c r="AP30" s="111">
        <f>'raw alpha mod'!AP30</f>
        <v>6.6000000000000003E-2</v>
      </c>
    </row>
    <row r="31" spans="1:42" x14ac:dyDescent="0.35">
      <c r="A31" s="77" t="str">
        <f>'raw alpha mod'!A31</f>
        <v>needle-t16</v>
      </c>
      <c r="B31" s="111">
        <f>'raw alpha mod'!B31</f>
        <v>5.1999999999999998E-2</v>
      </c>
      <c r="C31" s="111">
        <f>'raw alpha mod'!C31</f>
        <v>0.104</v>
      </c>
      <c r="D31" s="111">
        <f>'raw alpha mod'!D31</f>
        <v>0.156</v>
      </c>
      <c r="E31" s="111">
        <f>'raw alpha mod'!E31</f>
        <v>0.20799999999999999</v>
      </c>
      <c r="F31" s="111">
        <f>'raw alpha mod'!F31</f>
        <v>0.26</v>
      </c>
      <c r="G31" s="111">
        <f>'raw alpha mod'!G31</f>
        <v>0.312</v>
      </c>
      <c r="H31" s="111">
        <f>'raw alpha mod'!H31</f>
        <v>0.36399999999999999</v>
      </c>
      <c r="I31" s="111">
        <f>'raw alpha mod'!I31</f>
        <v>0.41599999999999998</v>
      </c>
      <c r="J31" s="111">
        <f>'raw alpha mod'!J31</f>
        <v>0.46800000000000003</v>
      </c>
      <c r="K31" s="111">
        <f>'raw alpha mod'!K31</f>
        <v>0.52</v>
      </c>
      <c r="L31" s="111">
        <f>'raw alpha mod'!L31</f>
        <v>0.57199999999999995</v>
      </c>
      <c r="M31" s="111">
        <f>'raw alpha mod'!M31</f>
        <v>0.624</v>
      </c>
      <c r="N31" s="111">
        <f>'raw alpha mod'!N31</f>
        <v>0.67600000000000005</v>
      </c>
      <c r="O31" s="111">
        <f>'raw alpha mod'!O31</f>
        <v>0.72799999999999998</v>
      </c>
      <c r="P31" s="111">
        <f>'raw alpha mod'!P31</f>
        <v>0.78</v>
      </c>
      <c r="Q31" s="111">
        <f>'raw alpha mod'!Q31</f>
        <v>0.83199999999999996</v>
      </c>
      <c r="R31" s="111">
        <f>'raw alpha mod'!R31</f>
        <v>0.88400000000000001</v>
      </c>
      <c r="S31" s="111">
        <f>'raw alpha mod'!S31</f>
        <v>0.93600000000000005</v>
      </c>
      <c r="T31" s="111">
        <f>'raw alpha mod'!T31</f>
        <v>0.98799999999999999</v>
      </c>
      <c r="U31" s="111">
        <f>'raw alpha mod'!U31</f>
        <v>1.04</v>
      </c>
      <c r="V31" s="111">
        <f>'raw alpha mod'!V31</f>
        <v>1.0920000000000001</v>
      </c>
      <c r="W31" s="111">
        <f>'raw alpha mod'!W31</f>
        <v>1.1439999999999999</v>
      </c>
      <c r="X31" s="111">
        <f>'raw alpha mod'!X31</f>
        <v>1.196</v>
      </c>
      <c r="Y31" s="111">
        <f>'raw alpha mod'!Y31</f>
        <v>1.248</v>
      </c>
      <c r="Z31" s="111">
        <f>'raw alpha mod'!Z31</f>
        <v>1.3</v>
      </c>
      <c r="AA31" s="111">
        <f>'raw alpha mod'!AA31</f>
        <v>1.3520000000000001</v>
      </c>
      <c r="AB31" s="111">
        <f>'raw alpha mod'!AB31</f>
        <v>1.4039999999999999</v>
      </c>
      <c r="AC31" s="111">
        <f>'raw alpha mod'!AC31</f>
        <v>1.456</v>
      </c>
      <c r="AD31" s="111">
        <f>'raw alpha mod'!AD31</f>
        <v>1.508</v>
      </c>
      <c r="AE31" s="111">
        <f>'raw alpha mod'!AE31</f>
        <v>1.56</v>
      </c>
      <c r="AF31" s="111">
        <f>'raw alpha mod'!AF31</f>
        <v>2.0790000000000002</v>
      </c>
      <c r="AG31" s="111">
        <f>'raw alpha mod'!AG31</f>
        <v>2.5990000000000002</v>
      </c>
      <c r="AH31" s="111">
        <f>'raw alpha mod'!AH31</f>
        <v>3.1190000000000002</v>
      </c>
      <c r="AI31" s="111">
        <f>'raw alpha mod'!AI31</f>
        <v>3.6389999999999998</v>
      </c>
      <c r="AJ31" s="111">
        <f>'raw alpha mod'!AJ31</f>
        <v>4.1589999999999998</v>
      </c>
      <c r="AK31" s="111">
        <f>'raw alpha mod'!AK31</f>
        <v>4.6790000000000003</v>
      </c>
      <c r="AL31" s="111">
        <f>'raw alpha mod'!AL31</f>
        <v>5.1999999999999998E-2</v>
      </c>
      <c r="AM31" s="111">
        <f>'raw alpha mod'!AM31</f>
        <v>0.104</v>
      </c>
      <c r="AN31" s="111">
        <f>'raw alpha mod'!AN31</f>
        <v>0.156</v>
      </c>
      <c r="AO31" s="111">
        <f>'raw alpha mod'!AO31</f>
        <v>0.20799999999999999</v>
      </c>
      <c r="AP31" s="111">
        <f>'raw alpha mod'!AP31</f>
        <v>0.26</v>
      </c>
    </row>
    <row r="32" spans="1:42" x14ac:dyDescent="0.35">
      <c r="A32" s="77" t="str">
        <f>'raw alpha mod'!A32</f>
        <v>needle_cap-c8</v>
      </c>
      <c r="B32" s="111">
        <f>'raw alpha mod'!B32</f>
        <v>0.09</v>
      </c>
      <c r="C32" s="111">
        <f>'raw alpha mod'!C32</f>
        <v>0.18099999999999999</v>
      </c>
      <c r="D32" s="111">
        <f>'raw alpha mod'!D32</f>
        <v>0.27100000000000002</v>
      </c>
      <c r="E32" s="111">
        <f>'raw alpha mod'!E32</f>
        <v>0.36099999999999999</v>
      </c>
      <c r="F32" s="111">
        <f>'raw alpha mod'!F32</f>
        <v>0.45200000000000001</v>
      </c>
      <c r="G32" s="111">
        <f>'raw alpha mod'!G32</f>
        <v>0.54200000000000004</v>
      </c>
      <c r="H32" s="111">
        <f>'raw alpha mod'!H32</f>
        <v>0.63200000000000001</v>
      </c>
      <c r="I32" s="111">
        <f>'raw alpha mod'!I32</f>
        <v>0.72199999999999998</v>
      </c>
      <c r="J32" s="111">
        <f>'raw alpha mod'!J32</f>
        <v>0.81299999999999994</v>
      </c>
      <c r="K32" s="111">
        <f>'raw alpha mod'!K32</f>
        <v>0.90300000000000002</v>
      </c>
      <c r="L32" s="111">
        <f>'raw alpha mod'!L32</f>
        <v>0.99299999999999999</v>
      </c>
      <c r="M32" s="111">
        <f>'raw alpha mod'!M32</f>
        <v>1.0840000000000001</v>
      </c>
      <c r="N32" s="111">
        <f>'raw alpha mod'!N32</f>
        <v>1.1739999999999999</v>
      </c>
      <c r="O32" s="111">
        <f>'raw alpha mod'!O32</f>
        <v>1.264</v>
      </c>
      <c r="P32" s="111">
        <f>'raw alpha mod'!P32</f>
        <v>1.355</v>
      </c>
      <c r="Q32" s="111">
        <f>'raw alpha mod'!Q32</f>
        <v>1.4450000000000001</v>
      </c>
      <c r="R32" s="111">
        <f>'raw alpha mod'!R32</f>
        <v>1.5349999999999999</v>
      </c>
      <c r="S32" s="111">
        <f>'raw alpha mod'!S32</f>
        <v>1.625</v>
      </c>
      <c r="T32" s="111">
        <f>'raw alpha mod'!T32</f>
        <v>1.716</v>
      </c>
      <c r="U32" s="111">
        <f>'raw alpha mod'!U32</f>
        <v>1.806</v>
      </c>
      <c r="V32" s="111">
        <f>'raw alpha mod'!V32</f>
        <v>1.8959999999999999</v>
      </c>
      <c r="W32" s="111">
        <f>'raw alpha mod'!W32</f>
        <v>1.9870000000000001</v>
      </c>
      <c r="X32" s="111">
        <f>'raw alpha mod'!X32</f>
        <v>2.077</v>
      </c>
      <c r="Y32" s="111">
        <f>'raw alpha mod'!Y32</f>
        <v>2.1669999999999998</v>
      </c>
      <c r="Z32" s="111">
        <f>'raw alpha mod'!Z32</f>
        <v>2.258</v>
      </c>
      <c r="AA32" s="111">
        <f>'raw alpha mod'!AA32</f>
        <v>2.3479999999999999</v>
      </c>
      <c r="AB32" s="111">
        <f>'raw alpha mod'!AB32</f>
        <v>2.4380000000000002</v>
      </c>
      <c r="AC32" s="111">
        <f>'raw alpha mod'!AC32</f>
        <v>2.528</v>
      </c>
      <c r="AD32" s="111">
        <f>'raw alpha mod'!AD32</f>
        <v>2.6190000000000002</v>
      </c>
      <c r="AE32" s="111">
        <f>'raw alpha mod'!AE32</f>
        <v>2.7090000000000001</v>
      </c>
      <c r="AF32" s="111">
        <f>'raw alpha mod'!AF32</f>
        <v>3.6120000000000001</v>
      </c>
      <c r="AG32" s="111">
        <f>'raw alpha mod'!AG32</f>
        <v>4.5149999999999997</v>
      </c>
      <c r="AH32" s="111">
        <f>'raw alpha mod'!AH32</f>
        <v>5.4180000000000001</v>
      </c>
      <c r="AI32" s="111">
        <f>'raw alpha mod'!AI32</f>
        <v>6.3209999999999997</v>
      </c>
      <c r="AJ32" s="111">
        <f>'raw alpha mod'!AJ32</f>
        <v>7.2240000000000002</v>
      </c>
      <c r="AK32" s="111">
        <f>'raw alpha mod'!AK32</f>
        <v>8.1270000000000007</v>
      </c>
      <c r="AL32" s="111">
        <f>'raw alpha mod'!AL32</f>
        <v>0.14599999999999999</v>
      </c>
      <c r="AM32" s="111">
        <f>'raw alpha mod'!AM32</f>
        <v>0.29099999999999998</v>
      </c>
      <c r="AN32" s="111">
        <f>'raw alpha mod'!AN32</f>
        <v>0.437</v>
      </c>
      <c r="AO32" s="111">
        <f>'raw alpha mod'!AO32</f>
        <v>0.58199999999999996</v>
      </c>
      <c r="AP32" s="111">
        <f>'raw alpha mod'!AP32</f>
        <v>0.72799999999999998</v>
      </c>
    </row>
    <row r="33" spans="1:42" x14ac:dyDescent="0.35">
      <c r="A33" s="77" t="str">
        <f>'raw alpha mod'!A33</f>
        <v>needle_cap-t10</v>
      </c>
      <c r="B33" s="111">
        <f>'raw alpha mod'!B33</f>
        <v>9.9000000000000005E-2</v>
      </c>
      <c r="C33" s="111">
        <f>'raw alpha mod'!C33</f>
        <v>0.19800000000000001</v>
      </c>
      <c r="D33" s="111">
        <f>'raw alpha mod'!D33</f>
        <v>0.29699999999999999</v>
      </c>
      <c r="E33" s="111">
        <f>'raw alpha mod'!E33</f>
        <v>0.39500000000000002</v>
      </c>
      <c r="F33" s="111">
        <f>'raw alpha mod'!F33</f>
        <v>0.49399999999999999</v>
      </c>
      <c r="G33" s="111">
        <f>'raw alpha mod'!G33</f>
        <v>0.59299999999999997</v>
      </c>
      <c r="H33" s="111">
        <f>'raw alpha mod'!H33</f>
        <v>0.69199999999999995</v>
      </c>
      <c r="I33" s="111">
        <f>'raw alpha mod'!I33</f>
        <v>0.79100000000000004</v>
      </c>
      <c r="J33" s="111">
        <f>'raw alpha mod'!J33</f>
        <v>0.89</v>
      </c>
      <c r="K33" s="111">
        <f>'raw alpha mod'!K33</f>
        <v>0.98799999999999999</v>
      </c>
      <c r="L33" s="111">
        <f>'raw alpha mod'!L33</f>
        <v>1.087</v>
      </c>
      <c r="M33" s="111">
        <f>'raw alpha mod'!M33</f>
        <v>1.1859999999999999</v>
      </c>
      <c r="N33" s="111">
        <f>'raw alpha mod'!N33</f>
        <v>1.2849999999999999</v>
      </c>
      <c r="O33" s="111">
        <f>'raw alpha mod'!O33</f>
        <v>1.3839999999999999</v>
      </c>
      <c r="P33" s="111">
        <f>'raw alpha mod'!P33</f>
        <v>1.4830000000000001</v>
      </c>
      <c r="Q33" s="111">
        <f>'raw alpha mod'!Q33</f>
        <v>1.581</v>
      </c>
      <c r="R33" s="111">
        <f>'raw alpha mod'!R33</f>
        <v>1.68</v>
      </c>
      <c r="S33" s="111">
        <f>'raw alpha mod'!S33</f>
        <v>1.7789999999999999</v>
      </c>
      <c r="T33" s="111">
        <f>'raw alpha mod'!T33</f>
        <v>1.8779999999999999</v>
      </c>
      <c r="U33" s="111">
        <f>'raw alpha mod'!U33</f>
        <v>1.9770000000000001</v>
      </c>
      <c r="V33" s="111">
        <f>'raw alpha mod'!V33</f>
        <v>2.0760000000000001</v>
      </c>
      <c r="W33" s="111">
        <f>'raw alpha mod'!W33</f>
        <v>2.1749999999999998</v>
      </c>
      <c r="X33" s="111">
        <f>'raw alpha mod'!X33</f>
        <v>2.2730000000000001</v>
      </c>
      <c r="Y33" s="111">
        <f>'raw alpha mod'!Y33</f>
        <v>2.3719999999999999</v>
      </c>
      <c r="Z33" s="111">
        <f>'raw alpha mod'!Z33</f>
        <v>2.4710000000000001</v>
      </c>
      <c r="AA33" s="111">
        <f>'raw alpha mod'!AA33</f>
        <v>2.57</v>
      </c>
      <c r="AB33" s="111">
        <f>'raw alpha mod'!AB33</f>
        <v>2.669</v>
      </c>
      <c r="AC33" s="111">
        <f>'raw alpha mod'!AC33</f>
        <v>2.7679999999999998</v>
      </c>
      <c r="AD33" s="111">
        <f>'raw alpha mod'!AD33</f>
        <v>2.8660000000000001</v>
      </c>
      <c r="AE33" s="111">
        <f>'raw alpha mod'!AE33</f>
        <v>2.9649999999999999</v>
      </c>
      <c r="AF33" s="111">
        <f>'raw alpha mod'!AF33</f>
        <v>3.9540000000000002</v>
      </c>
      <c r="AG33" s="111">
        <f>'raw alpha mod'!AG33</f>
        <v>4.9420000000000002</v>
      </c>
      <c r="AH33" s="111">
        <f>'raw alpha mod'!AH33</f>
        <v>5.93</v>
      </c>
      <c r="AI33" s="111">
        <f>'raw alpha mod'!AI33</f>
        <v>6.9189999999999996</v>
      </c>
      <c r="AJ33" s="111">
        <f>'raw alpha mod'!AJ33</f>
        <v>7.907</v>
      </c>
      <c r="AK33" s="111">
        <f>'raw alpha mod'!AK33</f>
        <v>8.8960000000000008</v>
      </c>
      <c r="AL33" s="111">
        <f>'raw alpha mod'!AL33</f>
        <v>0.13800000000000001</v>
      </c>
      <c r="AM33" s="111">
        <f>'raw alpha mod'!AM33</f>
        <v>0.27600000000000002</v>
      </c>
      <c r="AN33" s="111">
        <f>'raw alpha mod'!AN33</f>
        <v>0.41299999999999998</v>
      </c>
      <c r="AO33" s="111">
        <f>'raw alpha mod'!AO33</f>
        <v>0.55100000000000005</v>
      </c>
      <c r="AP33" s="111">
        <f>'raw alpha mod'!AP33</f>
        <v>0.68899999999999995</v>
      </c>
    </row>
    <row r="34" spans="1:42" x14ac:dyDescent="0.35">
      <c r="A34" s="77" t="str">
        <f>'raw alpha mod'!A34</f>
        <v>rinse_glass-c6</v>
      </c>
      <c r="B34" s="111">
        <f>'raw alpha mod'!B34</f>
        <v>7.8E-2</v>
      </c>
      <c r="C34" s="111">
        <f>'raw alpha mod'!C34</f>
        <v>0.156</v>
      </c>
      <c r="D34" s="111">
        <f>'raw alpha mod'!D34</f>
        <v>0.23400000000000001</v>
      </c>
      <c r="E34" s="111">
        <f>'raw alpha mod'!E34</f>
        <v>0.312</v>
      </c>
      <c r="F34" s="111">
        <f>'raw alpha mod'!F34</f>
        <v>0.39</v>
      </c>
      <c r="G34" s="111">
        <f>'raw alpha mod'!G34</f>
        <v>0.46800000000000003</v>
      </c>
      <c r="H34" s="111">
        <f>'raw alpha mod'!H34</f>
        <v>0.54600000000000004</v>
      </c>
      <c r="I34" s="111">
        <f>'raw alpha mod'!I34</f>
        <v>0.624</v>
      </c>
      <c r="J34" s="111">
        <f>'raw alpha mod'!J34</f>
        <v>0.70199999999999996</v>
      </c>
      <c r="K34" s="111">
        <f>'raw alpha mod'!K34</f>
        <v>0.78</v>
      </c>
      <c r="L34" s="111">
        <f>'raw alpha mod'!L34</f>
        <v>0.85799999999999998</v>
      </c>
      <c r="M34" s="111">
        <f>'raw alpha mod'!M34</f>
        <v>0.93600000000000005</v>
      </c>
      <c r="N34" s="111">
        <f>'raw alpha mod'!N34</f>
        <v>1.014</v>
      </c>
      <c r="O34" s="111">
        <f>'raw alpha mod'!O34</f>
        <v>1.0920000000000001</v>
      </c>
      <c r="P34" s="111">
        <f>'raw alpha mod'!P34</f>
        <v>1.17</v>
      </c>
      <c r="Q34" s="111">
        <f>'raw alpha mod'!Q34</f>
        <v>1.248</v>
      </c>
      <c r="R34" s="111">
        <f>'raw alpha mod'!R34</f>
        <v>1.3260000000000001</v>
      </c>
      <c r="S34" s="111">
        <f>'raw alpha mod'!S34</f>
        <v>1.4039999999999999</v>
      </c>
      <c r="T34" s="111">
        <f>'raw alpha mod'!T34</f>
        <v>1.482</v>
      </c>
      <c r="U34" s="111">
        <f>'raw alpha mod'!U34</f>
        <v>1.56</v>
      </c>
      <c r="V34" s="111">
        <f>'raw alpha mod'!V34</f>
        <v>1.6379999999999999</v>
      </c>
      <c r="W34" s="111">
        <f>'raw alpha mod'!W34</f>
        <v>1.716</v>
      </c>
      <c r="X34" s="111">
        <f>'raw alpha mod'!X34</f>
        <v>1.794</v>
      </c>
      <c r="Y34" s="111">
        <f>'raw alpha mod'!Y34</f>
        <v>1.8720000000000001</v>
      </c>
      <c r="Z34" s="111">
        <f>'raw alpha mod'!Z34</f>
        <v>1.95</v>
      </c>
      <c r="AA34" s="111">
        <f>'raw alpha mod'!AA34</f>
        <v>2.028</v>
      </c>
      <c r="AB34" s="111">
        <f>'raw alpha mod'!AB34</f>
        <v>2.1059999999999999</v>
      </c>
      <c r="AC34" s="111">
        <f>'raw alpha mod'!AC34</f>
        <v>2.1840000000000002</v>
      </c>
      <c r="AD34" s="111">
        <f>'raw alpha mod'!AD34</f>
        <v>2.262</v>
      </c>
      <c r="AE34" s="111">
        <f>'raw alpha mod'!AE34</f>
        <v>2.34</v>
      </c>
      <c r="AF34" s="111">
        <f>'raw alpha mod'!AF34</f>
        <v>3.12</v>
      </c>
      <c r="AG34" s="111">
        <f>'raw alpha mod'!AG34</f>
        <v>3.9</v>
      </c>
      <c r="AH34" s="111">
        <f>'raw alpha mod'!AH34</f>
        <v>4.68</v>
      </c>
      <c r="AI34" s="111">
        <f>'raw alpha mod'!AI34</f>
        <v>5.46</v>
      </c>
      <c r="AJ34" s="111">
        <f>'raw alpha mod'!AJ34</f>
        <v>6.24</v>
      </c>
      <c r="AK34" s="111">
        <f>'raw alpha mod'!AK34</f>
        <v>7.02</v>
      </c>
      <c r="AL34" s="111">
        <f>'raw alpha mod'!AL34</f>
        <v>0.34200000000000003</v>
      </c>
      <c r="AM34" s="111">
        <f>'raw alpha mod'!AM34</f>
        <v>0.68500000000000005</v>
      </c>
      <c r="AN34" s="111">
        <f>'raw alpha mod'!AN34</f>
        <v>1.0269999999999999</v>
      </c>
      <c r="AO34" s="111">
        <f>'raw alpha mod'!AO34</f>
        <v>1.37</v>
      </c>
      <c r="AP34" s="111">
        <f>'raw alpha mod'!AP34</f>
        <v>1.712</v>
      </c>
    </row>
    <row r="35" spans="1:42" x14ac:dyDescent="0.35">
      <c r="A35" s="77" t="str">
        <f>'raw alpha mod'!A35</f>
        <v>rinse_glass-t1</v>
      </c>
      <c r="B35" s="111">
        <f>'raw alpha mod'!B35</f>
        <v>0</v>
      </c>
      <c r="C35" s="111">
        <f>'raw alpha mod'!C35</f>
        <v>0</v>
      </c>
      <c r="D35" s="111">
        <f>'raw alpha mod'!D35</f>
        <v>0</v>
      </c>
      <c r="E35" s="111">
        <f>'raw alpha mod'!E35</f>
        <v>0</v>
      </c>
      <c r="F35" s="111">
        <f>'raw alpha mod'!F35</f>
        <v>0</v>
      </c>
      <c r="G35" s="111">
        <f>'raw alpha mod'!G35</f>
        <v>0</v>
      </c>
      <c r="H35" s="111">
        <f>'raw alpha mod'!H35</f>
        <v>0</v>
      </c>
      <c r="I35" s="111">
        <f>'raw alpha mod'!I35</f>
        <v>0</v>
      </c>
      <c r="J35" s="111">
        <f>'raw alpha mod'!J35</f>
        <v>0</v>
      </c>
      <c r="K35" s="111">
        <f>'raw alpha mod'!K35</f>
        <v>0</v>
      </c>
      <c r="L35" s="111">
        <f>'raw alpha mod'!L35</f>
        <v>0</v>
      </c>
      <c r="M35" s="111">
        <f>'raw alpha mod'!M35</f>
        <v>0</v>
      </c>
      <c r="N35" s="111">
        <f>'raw alpha mod'!N35</f>
        <v>0</v>
      </c>
      <c r="O35" s="111">
        <f>'raw alpha mod'!O35</f>
        <v>0</v>
      </c>
      <c r="P35" s="111">
        <f>'raw alpha mod'!P35</f>
        <v>0</v>
      </c>
      <c r="Q35" s="111">
        <f>'raw alpha mod'!Q35</f>
        <v>0</v>
      </c>
      <c r="R35" s="111">
        <f>'raw alpha mod'!R35</f>
        <v>0</v>
      </c>
      <c r="S35" s="111">
        <f>'raw alpha mod'!S35</f>
        <v>0</v>
      </c>
      <c r="T35" s="111">
        <f>'raw alpha mod'!T35</f>
        <v>0</v>
      </c>
      <c r="U35" s="111">
        <f>'raw alpha mod'!U35</f>
        <v>0</v>
      </c>
      <c r="V35" s="111">
        <f>'raw alpha mod'!V35</f>
        <v>0</v>
      </c>
      <c r="W35" s="111">
        <f>'raw alpha mod'!W35</f>
        <v>0</v>
      </c>
      <c r="X35" s="111">
        <f>'raw alpha mod'!X35</f>
        <v>0</v>
      </c>
      <c r="Y35" s="111">
        <f>'raw alpha mod'!Y35</f>
        <v>0</v>
      </c>
      <c r="Z35" s="111">
        <f>'raw alpha mod'!Z35</f>
        <v>0</v>
      </c>
      <c r="AA35" s="111">
        <f>'raw alpha mod'!AA35</f>
        <v>0</v>
      </c>
      <c r="AB35" s="111">
        <f>'raw alpha mod'!AB35</f>
        <v>0</v>
      </c>
      <c r="AC35" s="111">
        <f>'raw alpha mod'!AC35</f>
        <v>0</v>
      </c>
      <c r="AD35" s="111">
        <f>'raw alpha mod'!AD35</f>
        <v>0</v>
      </c>
      <c r="AE35" s="111">
        <f>'raw alpha mod'!AE35</f>
        <v>0</v>
      </c>
      <c r="AF35" s="111">
        <f>'raw alpha mod'!AF35</f>
        <v>0</v>
      </c>
      <c r="AG35" s="111">
        <f>'raw alpha mod'!AG35</f>
        <v>0</v>
      </c>
      <c r="AH35" s="111">
        <f>'raw alpha mod'!AH35</f>
        <v>0</v>
      </c>
      <c r="AI35" s="111">
        <f>'raw alpha mod'!AI35</f>
        <v>0</v>
      </c>
      <c r="AJ35" s="111">
        <f>'raw alpha mod'!AJ35</f>
        <v>0</v>
      </c>
      <c r="AK35" s="111">
        <f>'raw alpha mod'!AK35</f>
        <v>0</v>
      </c>
      <c r="AL35" s="111">
        <f>'raw alpha mod'!AL35</f>
        <v>0.20899999999999999</v>
      </c>
      <c r="AM35" s="111">
        <f>'raw alpha mod'!AM35</f>
        <v>0.41799999999999998</v>
      </c>
      <c r="AN35" s="111">
        <f>'raw alpha mod'!AN35</f>
        <v>0.628</v>
      </c>
      <c r="AO35" s="111">
        <f>'raw alpha mod'!AO35</f>
        <v>0.83699999999999997</v>
      </c>
      <c r="AP35" s="111">
        <f>'raw alpha mod'!AP35</f>
        <v>1.046</v>
      </c>
    </row>
    <row r="36" spans="1:42" x14ac:dyDescent="0.35">
      <c r="A36" s="77" t="str">
        <f>'raw alpha mod'!A36</f>
        <v>rinse_glass-t2</v>
      </c>
      <c r="B36" s="111">
        <f>'raw alpha mod'!B36</f>
        <v>-2</v>
      </c>
      <c r="C36" s="111">
        <f>'raw alpha mod'!C36</f>
        <v>-2</v>
      </c>
      <c r="D36" s="111">
        <f>'raw alpha mod'!D36</f>
        <v>-2</v>
      </c>
      <c r="E36" s="111">
        <f>'raw alpha mod'!E36</f>
        <v>-2</v>
      </c>
      <c r="F36" s="111">
        <f>'raw alpha mod'!F36</f>
        <v>-2</v>
      </c>
      <c r="G36" s="111">
        <f>'raw alpha mod'!G36</f>
        <v>-2</v>
      </c>
      <c r="H36" s="111">
        <f>'raw alpha mod'!H36</f>
        <v>-2</v>
      </c>
      <c r="I36" s="111">
        <f>'raw alpha mod'!I36</f>
        <v>-2</v>
      </c>
      <c r="J36" s="111">
        <f>'raw alpha mod'!J36</f>
        <v>-2</v>
      </c>
      <c r="K36" s="111">
        <f>'raw alpha mod'!K36</f>
        <v>-2</v>
      </c>
      <c r="L36" s="111">
        <f>'raw alpha mod'!L36</f>
        <v>-2</v>
      </c>
      <c r="M36" s="111">
        <f>'raw alpha mod'!M36</f>
        <v>-2</v>
      </c>
      <c r="N36" s="111">
        <f>'raw alpha mod'!N36</f>
        <v>-2</v>
      </c>
      <c r="O36" s="111">
        <f>'raw alpha mod'!O36</f>
        <v>-2</v>
      </c>
      <c r="P36" s="111">
        <f>'raw alpha mod'!P36</f>
        <v>-2</v>
      </c>
      <c r="Q36" s="111">
        <f>'raw alpha mod'!Q36</f>
        <v>-2</v>
      </c>
      <c r="R36" s="111">
        <f>'raw alpha mod'!R36</f>
        <v>-2</v>
      </c>
      <c r="S36" s="111">
        <f>'raw alpha mod'!S36</f>
        <v>-2</v>
      </c>
      <c r="T36" s="111">
        <f>'raw alpha mod'!T36</f>
        <v>-2</v>
      </c>
      <c r="U36" s="111">
        <f>'raw alpha mod'!U36</f>
        <v>-2</v>
      </c>
      <c r="V36" s="111">
        <f>'raw alpha mod'!V36</f>
        <v>-2</v>
      </c>
      <c r="W36" s="111">
        <f>'raw alpha mod'!W36</f>
        <v>-2</v>
      </c>
      <c r="X36" s="111">
        <f>'raw alpha mod'!X36</f>
        <v>-2</v>
      </c>
      <c r="Y36" s="111">
        <f>'raw alpha mod'!Y36</f>
        <v>-2</v>
      </c>
      <c r="Z36" s="111">
        <f>'raw alpha mod'!Z36</f>
        <v>-2</v>
      </c>
      <c r="AA36" s="111">
        <f>'raw alpha mod'!AA36</f>
        <v>-2</v>
      </c>
      <c r="AB36" s="111">
        <f>'raw alpha mod'!AB36</f>
        <v>-2</v>
      </c>
      <c r="AC36" s="111">
        <f>'raw alpha mod'!AC36</f>
        <v>-2</v>
      </c>
      <c r="AD36" s="111">
        <f>'raw alpha mod'!AD36</f>
        <v>-2</v>
      </c>
      <c r="AE36" s="111">
        <f>'raw alpha mod'!AE36</f>
        <v>-2</v>
      </c>
      <c r="AF36" s="111">
        <f>'raw alpha mod'!AF36</f>
        <v>-2</v>
      </c>
      <c r="AG36" s="111">
        <f>'raw alpha mod'!AG36</f>
        <v>-2</v>
      </c>
      <c r="AH36" s="111">
        <f>'raw alpha mod'!AH36</f>
        <v>-2</v>
      </c>
      <c r="AI36" s="111">
        <f>'raw alpha mod'!AI36</f>
        <v>-2</v>
      </c>
      <c r="AJ36" s="111">
        <f>'raw alpha mod'!AJ36</f>
        <v>-2</v>
      </c>
      <c r="AK36" s="111">
        <f>'raw alpha mod'!AK36</f>
        <v>-2</v>
      </c>
      <c r="AL36" s="111">
        <f>'raw alpha mod'!AL36</f>
        <v>-2</v>
      </c>
      <c r="AM36" s="111">
        <f>'raw alpha mod'!AM36</f>
        <v>-2</v>
      </c>
      <c r="AN36" s="111">
        <f>'raw alpha mod'!AN36</f>
        <v>-2</v>
      </c>
      <c r="AO36" s="111">
        <f>'raw alpha mod'!AO36</f>
        <v>-2</v>
      </c>
      <c r="AP36" s="111">
        <f>'raw alpha mod'!AP36</f>
        <v>-2</v>
      </c>
    </row>
    <row r="37" spans="1:42" x14ac:dyDescent="0.35">
      <c r="A37" s="77" t="str">
        <f>'raw alpha mod'!A37</f>
        <v>rinse_glass-t17</v>
      </c>
      <c r="B37" s="111">
        <f>'raw alpha mod'!B37</f>
        <v>0.17399999999999999</v>
      </c>
      <c r="C37" s="111">
        <f>'raw alpha mod'!C37</f>
        <v>0.34699999999999998</v>
      </c>
      <c r="D37" s="111">
        <f>'raw alpha mod'!D37</f>
        <v>0.52100000000000002</v>
      </c>
      <c r="E37" s="111">
        <f>'raw alpha mod'!E37</f>
        <v>0.69399999999999995</v>
      </c>
      <c r="F37" s="111">
        <f>'raw alpha mod'!F37</f>
        <v>0.86799999999999999</v>
      </c>
      <c r="G37" s="111">
        <f>'raw alpha mod'!G37</f>
        <v>1.0409999999999999</v>
      </c>
      <c r="H37" s="111">
        <f>'raw alpha mod'!H37</f>
        <v>1.2150000000000001</v>
      </c>
      <c r="I37" s="111">
        <f>'raw alpha mod'!I37</f>
        <v>1.389</v>
      </c>
      <c r="J37" s="111">
        <f>'raw alpha mod'!J37</f>
        <v>1.5620000000000001</v>
      </c>
      <c r="K37" s="111">
        <f>'raw alpha mod'!K37</f>
        <v>1.736</v>
      </c>
      <c r="L37" s="111">
        <f>'raw alpha mod'!L37</f>
        <v>1.909</v>
      </c>
      <c r="M37" s="111">
        <f>'raw alpha mod'!M37</f>
        <v>2.0830000000000002</v>
      </c>
      <c r="N37" s="111">
        <f>'raw alpha mod'!N37</f>
        <v>2.2559999999999998</v>
      </c>
      <c r="O37" s="111">
        <f>'raw alpha mod'!O37</f>
        <v>2.4300000000000002</v>
      </c>
      <c r="P37" s="111">
        <f>'raw alpha mod'!P37</f>
        <v>2.6040000000000001</v>
      </c>
      <c r="Q37" s="111">
        <f>'raw alpha mod'!Q37</f>
        <v>2.7770000000000001</v>
      </c>
      <c r="R37" s="111">
        <f>'raw alpha mod'!R37</f>
        <v>2.9510000000000001</v>
      </c>
      <c r="S37" s="111">
        <f>'raw alpha mod'!S37</f>
        <v>3.1240000000000001</v>
      </c>
      <c r="T37" s="111">
        <f>'raw alpha mod'!T37</f>
        <v>3.298</v>
      </c>
      <c r="U37" s="111">
        <f>'raw alpha mod'!U37</f>
        <v>3.4710000000000001</v>
      </c>
      <c r="V37" s="111">
        <f>'raw alpha mod'!V37</f>
        <v>3.645</v>
      </c>
      <c r="W37" s="111">
        <f>'raw alpha mod'!W37</f>
        <v>3.819</v>
      </c>
      <c r="X37" s="111">
        <f>'raw alpha mod'!X37</f>
        <v>3.992</v>
      </c>
      <c r="Y37" s="111">
        <f>'raw alpha mod'!Y37</f>
        <v>4.1660000000000004</v>
      </c>
      <c r="Z37" s="111">
        <f>'raw alpha mod'!Z37</f>
        <v>4.3390000000000004</v>
      </c>
      <c r="AA37" s="111">
        <f>'raw alpha mod'!AA37</f>
        <v>4.5129999999999999</v>
      </c>
      <c r="AB37" s="111">
        <f>'raw alpha mod'!AB37</f>
        <v>4.6870000000000003</v>
      </c>
      <c r="AC37" s="111">
        <f>'raw alpha mod'!AC37</f>
        <v>4.8600000000000003</v>
      </c>
      <c r="AD37" s="111">
        <f>'raw alpha mod'!AD37</f>
        <v>5.0339999999999998</v>
      </c>
      <c r="AE37" s="111">
        <f>'raw alpha mod'!AE37</f>
        <v>5.2069999999999999</v>
      </c>
      <c r="AF37" s="111">
        <f>'raw alpha mod'!AF37</f>
        <v>6.9429999999999996</v>
      </c>
      <c r="AG37" s="111">
        <f>'raw alpha mod'!AG37</f>
        <v>8.6790000000000003</v>
      </c>
      <c r="AH37" s="111">
        <f>'raw alpha mod'!AH37</f>
        <v>10.414</v>
      </c>
      <c r="AI37" s="111">
        <f>'raw alpha mod'!AI37</f>
        <v>12.15</v>
      </c>
      <c r="AJ37" s="111">
        <f>'raw alpha mod'!AJ37</f>
        <v>13.885999999999999</v>
      </c>
      <c r="AK37" s="111">
        <f>'raw alpha mod'!AK37</f>
        <v>15.622</v>
      </c>
      <c r="AL37" s="111">
        <f>'raw alpha mod'!AL37</f>
        <v>0.26600000000000001</v>
      </c>
      <c r="AM37" s="111">
        <f>'raw alpha mod'!AM37</f>
        <v>0.53100000000000003</v>
      </c>
      <c r="AN37" s="111">
        <f>'raw alpha mod'!AN37</f>
        <v>0.79700000000000004</v>
      </c>
      <c r="AO37" s="111">
        <f>'raw alpha mod'!AO37</f>
        <v>1.0620000000000001</v>
      </c>
      <c r="AP37" s="111">
        <f>'raw alpha mod'!AP37</f>
        <v>1.3280000000000001</v>
      </c>
    </row>
    <row r="38" spans="1:42" x14ac:dyDescent="0.35">
      <c r="A38" s="77" t="str">
        <f>'raw alpha mod'!A38</f>
        <v>rinse_glass-t20</v>
      </c>
      <c r="B38" s="111">
        <f>'raw alpha mod'!B38</f>
        <v>4.0000000000000001E-3</v>
      </c>
      <c r="C38" s="111">
        <f>'raw alpha mod'!C38</f>
        <v>8.0000000000000002E-3</v>
      </c>
      <c r="D38" s="111">
        <f>'raw alpha mod'!D38</f>
        <v>1.2E-2</v>
      </c>
      <c r="E38" s="111">
        <f>'raw alpha mod'!E38</f>
        <v>1.6E-2</v>
      </c>
      <c r="F38" s="111">
        <f>'raw alpha mod'!F38</f>
        <v>0.02</v>
      </c>
      <c r="G38" s="111">
        <f>'raw alpha mod'!G38</f>
        <v>2.4E-2</v>
      </c>
      <c r="H38" s="111">
        <f>'raw alpha mod'!H38</f>
        <v>2.8000000000000001E-2</v>
      </c>
      <c r="I38" s="111">
        <f>'raw alpha mod'!I38</f>
        <v>3.2000000000000001E-2</v>
      </c>
      <c r="J38" s="111">
        <f>'raw alpha mod'!J38</f>
        <v>3.5999999999999997E-2</v>
      </c>
      <c r="K38" s="111">
        <f>'raw alpha mod'!K38</f>
        <v>0.04</v>
      </c>
      <c r="L38" s="111">
        <f>'raw alpha mod'!L38</f>
        <v>4.3999999999999997E-2</v>
      </c>
      <c r="M38" s="111">
        <f>'raw alpha mod'!M38</f>
        <v>4.8000000000000001E-2</v>
      </c>
      <c r="N38" s="111">
        <f>'raw alpha mod'!N38</f>
        <v>5.1999999999999998E-2</v>
      </c>
      <c r="O38" s="111">
        <f>'raw alpha mod'!O38</f>
        <v>5.6000000000000001E-2</v>
      </c>
      <c r="P38" s="111">
        <f>'raw alpha mod'!P38</f>
        <v>0.06</v>
      </c>
      <c r="Q38" s="111">
        <f>'raw alpha mod'!Q38</f>
        <v>6.4000000000000001E-2</v>
      </c>
      <c r="R38" s="111">
        <f>'raw alpha mod'!R38</f>
        <v>6.8000000000000005E-2</v>
      </c>
      <c r="S38" s="111">
        <f>'raw alpha mod'!S38</f>
        <v>7.1999999999999995E-2</v>
      </c>
      <c r="T38" s="111">
        <f>'raw alpha mod'!T38</f>
        <v>7.5999999999999998E-2</v>
      </c>
      <c r="U38" s="111">
        <f>'raw alpha mod'!U38</f>
        <v>0.08</v>
      </c>
      <c r="V38" s="111">
        <f>'raw alpha mod'!V38</f>
        <v>8.4000000000000005E-2</v>
      </c>
      <c r="W38" s="111">
        <f>'raw alpha mod'!W38</f>
        <v>8.7999999999999995E-2</v>
      </c>
      <c r="X38" s="111">
        <f>'raw alpha mod'!X38</f>
        <v>9.1999999999999998E-2</v>
      </c>
      <c r="Y38" s="111">
        <f>'raw alpha mod'!Y38</f>
        <v>9.6000000000000002E-2</v>
      </c>
      <c r="Z38" s="111">
        <f>'raw alpha mod'!Z38</f>
        <v>0.1</v>
      </c>
      <c r="AA38" s="111">
        <f>'raw alpha mod'!AA38</f>
        <v>0.104</v>
      </c>
      <c r="AB38" s="111">
        <f>'raw alpha mod'!AB38</f>
        <v>0.108</v>
      </c>
      <c r="AC38" s="111">
        <f>'raw alpha mod'!AC38</f>
        <v>0.112</v>
      </c>
      <c r="AD38" s="111">
        <f>'raw alpha mod'!AD38</f>
        <v>0.11700000000000001</v>
      </c>
      <c r="AE38" s="111">
        <f>'raw alpha mod'!AE38</f>
        <v>0.121</v>
      </c>
      <c r="AF38" s="111">
        <f>'raw alpha mod'!AF38</f>
        <v>0.161</v>
      </c>
      <c r="AG38" s="111">
        <f>'raw alpha mod'!AG38</f>
        <v>0.20100000000000001</v>
      </c>
      <c r="AH38" s="111">
        <f>'raw alpha mod'!AH38</f>
        <v>0.24099999999999999</v>
      </c>
      <c r="AI38" s="111">
        <f>'raw alpha mod'!AI38</f>
        <v>0.28100000000000003</v>
      </c>
      <c r="AJ38" s="111">
        <f>'raw alpha mod'!AJ38</f>
        <v>0.32100000000000001</v>
      </c>
      <c r="AK38" s="111">
        <f>'raw alpha mod'!AK38</f>
        <v>0.36199999999999999</v>
      </c>
      <c r="AL38" s="111">
        <f>'raw alpha mod'!AL38</f>
        <v>5.7000000000000002E-2</v>
      </c>
      <c r="AM38" s="111">
        <f>'raw alpha mod'!AM38</f>
        <v>0.114</v>
      </c>
      <c r="AN38" s="111">
        <f>'raw alpha mod'!AN38</f>
        <v>0.17199999999999999</v>
      </c>
      <c r="AO38" s="111">
        <f>'raw alpha mod'!AO38</f>
        <v>0.22900000000000001</v>
      </c>
      <c r="AP38" s="111">
        <f>'raw alpha mod'!AP38</f>
        <v>0.28599999999999998</v>
      </c>
    </row>
    <row r="39" spans="1:42" x14ac:dyDescent="0.35">
      <c r="A39" s="77" t="str">
        <f>'raw alpha mod'!A39</f>
        <v>red_plug-c8</v>
      </c>
      <c r="B39" s="111">
        <f>'raw alpha mod'!B39</f>
        <v>2.1000000000000001E-2</v>
      </c>
      <c r="C39" s="111">
        <f>'raw alpha mod'!C39</f>
        <v>4.2000000000000003E-2</v>
      </c>
      <c r="D39" s="111">
        <f>'raw alpha mod'!D39</f>
        <v>6.4000000000000001E-2</v>
      </c>
      <c r="E39" s="111">
        <f>'raw alpha mod'!E39</f>
        <v>8.5000000000000006E-2</v>
      </c>
      <c r="F39" s="111">
        <f>'raw alpha mod'!F39</f>
        <v>0.106</v>
      </c>
      <c r="G39" s="111">
        <f>'raw alpha mod'!G39</f>
        <v>0.127</v>
      </c>
      <c r="H39" s="111">
        <f>'raw alpha mod'!H39</f>
        <v>0.14799999999999999</v>
      </c>
      <c r="I39" s="111">
        <f>'raw alpha mod'!I39</f>
        <v>0.17</v>
      </c>
      <c r="J39" s="111">
        <f>'raw alpha mod'!J39</f>
        <v>0.191</v>
      </c>
      <c r="K39" s="111">
        <f>'raw alpha mod'!K39</f>
        <v>0.21199999999999999</v>
      </c>
      <c r="L39" s="111">
        <f>'raw alpha mod'!L39</f>
        <v>0.23300000000000001</v>
      </c>
      <c r="M39" s="111">
        <f>'raw alpha mod'!M39</f>
        <v>0.254</v>
      </c>
      <c r="N39" s="111">
        <f>'raw alpha mod'!N39</f>
        <v>0.27600000000000002</v>
      </c>
      <c r="O39" s="111">
        <f>'raw alpha mod'!O39</f>
        <v>0.29699999999999999</v>
      </c>
      <c r="P39" s="111">
        <f>'raw alpha mod'!P39</f>
        <v>0.318</v>
      </c>
      <c r="Q39" s="111">
        <f>'raw alpha mod'!Q39</f>
        <v>0.33900000000000002</v>
      </c>
      <c r="R39" s="111">
        <f>'raw alpha mod'!R39</f>
        <v>0.36</v>
      </c>
      <c r="S39" s="111">
        <f>'raw alpha mod'!S39</f>
        <v>0.38200000000000001</v>
      </c>
      <c r="T39" s="111">
        <f>'raw alpha mod'!T39</f>
        <v>0.40300000000000002</v>
      </c>
      <c r="U39" s="111">
        <f>'raw alpha mod'!U39</f>
        <v>0.42399999999999999</v>
      </c>
      <c r="V39" s="111">
        <f>'raw alpha mod'!V39</f>
        <v>0.44500000000000001</v>
      </c>
      <c r="W39" s="111">
        <f>'raw alpha mod'!W39</f>
        <v>0.46600000000000003</v>
      </c>
      <c r="X39" s="111">
        <f>'raw alpha mod'!X39</f>
        <v>0.48799999999999999</v>
      </c>
      <c r="Y39" s="111">
        <f>'raw alpha mod'!Y39</f>
        <v>0.50900000000000001</v>
      </c>
      <c r="Z39" s="111">
        <f>'raw alpha mod'!Z39</f>
        <v>0.53</v>
      </c>
      <c r="AA39" s="111">
        <f>'raw alpha mod'!AA39</f>
        <v>0.55100000000000005</v>
      </c>
      <c r="AB39" s="111">
        <f>'raw alpha mod'!AB39</f>
        <v>0.57299999999999995</v>
      </c>
      <c r="AC39" s="111">
        <f>'raw alpha mod'!AC39</f>
        <v>0.59399999999999997</v>
      </c>
      <c r="AD39" s="111">
        <f>'raw alpha mod'!AD39</f>
        <v>0.61499999999999999</v>
      </c>
      <c r="AE39" s="111">
        <f>'raw alpha mod'!AE39</f>
        <v>0.63600000000000001</v>
      </c>
      <c r="AF39" s="111">
        <f>'raw alpha mod'!AF39</f>
        <v>0.84799999999999998</v>
      </c>
      <c r="AG39" s="111">
        <f>'raw alpha mod'!AG39</f>
        <v>1.06</v>
      </c>
      <c r="AH39" s="111">
        <f>'raw alpha mod'!AH39</f>
        <v>1.272</v>
      </c>
      <c r="AI39" s="111">
        <f>'raw alpha mod'!AI39</f>
        <v>1.484</v>
      </c>
      <c r="AJ39" s="111">
        <f>'raw alpha mod'!AJ39</f>
        <v>1.696</v>
      </c>
      <c r="AK39" s="111">
        <f>'raw alpha mod'!AK39</f>
        <v>1.9079999999999999</v>
      </c>
      <c r="AL39" s="111">
        <f>'raw alpha mod'!AL39</f>
        <v>1.9E-2</v>
      </c>
      <c r="AM39" s="111">
        <f>'raw alpha mod'!AM39</f>
        <v>3.9E-2</v>
      </c>
      <c r="AN39" s="111">
        <f>'raw alpha mod'!AN39</f>
        <v>5.8000000000000003E-2</v>
      </c>
      <c r="AO39" s="111">
        <f>'raw alpha mod'!AO39</f>
        <v>7.6999999999999999E-2</v>
      </c>
      <c r="AP39" s="111">
        <f>'raw alpha mod'!AP39</f>
        <v>9.7000000000000003E-2</v>
      </c>
    </row>
    <row r="40" spans="1:42" x14ac:dyDescent="0.35">
      <c r="A40" s="77" t="str">
        <f>'raw alpha mod'!A40</f>
        <v>red_plug-c9</v>
      </c>
      <c r="B40" s="111">
        <f>'raw alpha mod'!B40</f>
        <v>-2</v>
      </c>
      <c r="C40" s="111">
        <f>'raw alpha mod'!C40</f>
        <v>-2</v>
      </c>
      <c r="D40" s="111">
        <f>'raw alpha mod'!D40</f>
        <v>-2</v>
      </c>
      <c r="E40" s="111">
        <f>'raw alpha mod'!E40</f>
        <v>-2</v>
      </c>
      <c r="F40" s="111">
        <f>'raw alpha mod'!F40</f>
        <v>-2</v>
      </c>
      <c r="G40" s="111">
        <f>'raw alpha mod'!G40</f>
        <v>-2</v>
      </c>
      <c r="H40" s="111">
        <f>'raw alpha mod'!H40</f>
        <v>-2</v>
      </c>
      <c r="I40" s="111">
        <f>'raw alpha mod'!I40</f>
        <v>-2</v>
      </c>
      <c r="J40" s="111">
        <f>'raw alpha mod'!J40</f>
        <v>-2</v>
      </c>
      <c r="K40" s="111">
        <f>'raw alpha mod'!K40</f>
        <v>-2</v>
      </c>
      <c r="L40" s="111">
        <f>'raw alpha mod'!L40</f>
        <v>-2</v>
      </c>
      <c r="M40" s="111">
        <f>'raw alpha mod'!M40</f>
        <v>-2</v>
      </c>
      <c r="N40" s="111">
        <f>'raw alpha mod'!N40</f>
        <v>-2</v>
      </c>
      <c r="O40" s="111">
        <f>'raw alpha mod'!O40</f>
        <v>-2</v>
      </c>
      <c r="P40" s="111">
        <f>'raw alpha mod'!P40</f>
        <v>-2</v>
      </c>
      <c r="Q40" s="111">
        <f>'raw alpha mod'!Q40</f>
        <v>-2</v>
      </c>
      <c r="R40" s="111">
        <f>'raw alpha mod'!R40</f>
        <v>-2</v>
      </c>
      <c r="S40" s="111">
        <f>'raw alpha mod'!S40</f>
        <v>-2</v>
      </c>
      <c r="T40" s="111">
        <f>'raw alpha mod'!T40</f>
        <v>-2</v>
      </c>
      <c r="U40" s="111">
        <f>'raw alpha mod'!U40</f>
        <v>-2</v>
      </c>
      <c r="V40" s="111">
        <f>'raw alpha mod'!V40</f>
        <v>-2</v>
      </c>
      <c r="W40" s="111">
        <f>'raw alpha mod'!W40</f>
        <v>-2</v>
      </c>
      <c r="X40" s="111">
        <f>'raw alpha mod'!X40</f>
        <v>-2</v>
      </c>
      <c r="Y40" s="111">
        <f>'raw alpha mod'!Y40</f>
        <v>-2</v>
      </c>
      <c r="Z40" s="111">
        <f>'raw alpha mod'!Z40</f>
        <v>-2</v>
      </c>
      <c r="AA40" s="111">
        <f>'raw alpha mod'!AA40</f>
        <v>-2</v>
      </c>
      <c r="AB40" s="111">
        <f>'raw alpha mod'!AB40</f>
        <v>-2</v>
      </c>
      <c r="AC40" s="111">
        <f>'raw alpha mod'!AC40</f>
        <v>-2</v>
      </c>
      <c r="AD40" s="111">
        <f>'raw alpha mod'!AD40</f>
        <v>-2</v>
      </c>
      <c r="AE40" s="111">
        <f>'raw alpha mod'!AE40</f>
        <v>-2</v>
      </c>
      <c r="AF40" s="111">
        <f>'raw alpha mod'!AF40</f>
        <v>-2</v>
      </c>
      <c r="AG40" s="111">
        <f>'raw alpha mod'!AG40</f>
        <v>-2</v>
      </c>
      <c r="AH40" s="111">
        <f>'raw alpha mod'!AH40</f>
        <v>-2</v>
      </c>
      <c r="AI40" s="111">
        <f>'raw alpha mod'!AI40</f>
        <v>-2</v>
      </c>
      <c r="AJ40" s="111">
        <f>'raw alpha mod'!AJ40</f>
        <v>-2</v>
      </c>
      <c r="AK40" s="111">
        <f>'raw alpha mod'!AK40</f>
        <v>-2</v>
      </c>
      <c r="AL40" s="111">
        <f>'raw alpha mod'!AL40</f>
        <v>-2</v>
      </c>
      <c r="AM40" s="111">
        <f>'raw alpha mod'!AM40</f>
        <v>-2</v>
      </c>
      <c r="AN40" s="111">
        <f>'raw alpha mod'!AN40</f>
        <v>-2</v>
      </c>
      <c r="AO40" s="111">
        <f>'raw alpha mod'!AO40</f>
        <v>-2</v>
      </c>
      <c r="AP40" s="111">
        <f>'raw alpha mod'!AP40</f>
        <v>-2</v>
      </c>
    </row>
    <row r="41" spans="1:42" x14ac:dyDescent="0.35">
      <c r="A41" s="77" t="str">
        <f>'raw alpha mod'!A41</f>
        <v>red_plug-f26</v>
      </c>
      <c r="B41" s="111">
        <f>'raw alpha mod'!B41</f>
        <v>2.3E-2</v>
      </c>
      <c r="C41" s="111">
        <f>'raw alpha mod'!C41</f>
        <v>4.5999999999999999E-2</v>
      </c>
      <c r="D41" s="111">
        <f>'raw alpha mod'!D41</f>
        <v>6.8000000000000005E-2</v>
      </c>
      <c r="E41" s="111">
        <f>'raw alpha mod'!E41</f>
        <v>9.0999999999999998E-2</v>
      </c>
      <c r="F41" s="111">
        <f>'raw alpha mod'!F41</f>
        <v>0.114</v>
      </c>
      <c r="G41" s="111">
        <f>'raw alpha mod'!G41</f>
        <v>0.13700000000000001</v>
      </c>
      <c r="H41" s="111">
        <f>'raw alpha mod'!H41</f>
        <v>0.159</v>
      </c>
      <c r="I41" s="111">
        <f>'raw alpha mod'!I41</f>
        <v>0.182</v>
      </c>
      <c r="J41" s="111">
        <f>'raw alpha mod'!J41</f>
        <v>0.20499999999999999</v>
      </c>
      <c r="K41" s="111">
        <f>'raw alpha mod'!K41</f>
        <v>0.22800000000000001</v>
      </c>
      <c r="L41" s="111">
        <f>'raw alpha mod'!L41</f>
        <v>0.251</v>
      </c>
      <c r="M41" s="111">
        <f>'raw alpha mod'!M41</f>
        <v>0.27300000000000002</v>
      </c>
      <c r="N41" s="111">
        <f>'raw alpha mod'!N41</f>
        <v>0.29599999999999999</v>
      </c>
      <c r="O41" s="111">
        <f>'raw alpha mod'!O41</f>
        <v>0.31900000000000001</v>
      </c>
      <c r="P41" s="111">
        <f>'raw alpha mod'!P41</f>
        <v>0.34200000000000003</v>
      </c>
      <c r="Q41" s="111">
        <f>'raw alpha mod'!Q41</f>
        <v>0.36499999999999999</v>
      </c>
      <c r="R41" s="111">
        <f>'raw alpha mod'!R41</f>
        <v>0.38700000000000001</v>
      </c>
      <c r="S41" s="111">
        <f>'raw alpha mod'!S41</f>
        <v>0.41</v>
      </c>
      <c r="T41" s="111">
        <f>'raw alpha mod'!T41</f>
        <v>0.433</v>
      </c>
      <c r="U41" s="111">
        <f>'raw alpha mod'!U41</f>
        <v>0.45600000000000002</v>
      </c>
      <c r="V41" s="111">
        <f>'raw alpha mod'!V41</f>
        <v>0.47799999999999998</v>
      </c>
      <c r="W41" s="111">
        <f>'raw alpha mod'!W41</f>
        <v>0.501</v>
      </c>
      <c r="X41" s="111">
        <f>'raw alpha mod'!X41</f>
        <v>0.52400000000000002</v>
      </c>
      <c r="Y41" s="111">
        <f>'raw alpha mod'!Y41</f>
        <v>0.54700000000000004</v>
      </c>
      <c r="Z41" s="111">
        <f>'raw alpha mod'!Z41</f>
        <v>0.56999999999999995</v>
      </c>
      <c r="AA41" s="111">
        <f>'raw alpha mod'!AA41</f>
        <v>0.59199999999999997</v>
      </c>
      <c r="AB41" s="111">
        <f>'raw alpha mod'!AB41</f>
        <v>0.61499999999999999</v>
      </c>
      <c r="AC41" s="111">
        <f>'raw alpha mod'!AC41</f>
        <v>0.63800000000000001</v>
      </c>
      <c r="AD41" s="111">
        <f>'raw alpha mod'!AD41</f>
        <v>0.66100000000000003</v>
      </c>
      <c r="AE41" s="111">
        <f>'raw alpha mod'!AE41</f>
        <v>0.68300000000000005</v>
      </c>
      <c r="AF41" s="111">
        <f>'raw alpha mod'!AF41</f>
        <v>0.91100000000000003</v>
      </c>
      <c r="AG41" s="111">
        <f>'raw alpha mod'!AG41</f>
        <v>1.139</v>
      </c>
      <c r="AH41" s="111">
        <f>'raw alpha mod'!AH41</f>
        <v>1.367</v>
      </c>
      <c r="AI41" s="111">
        <f>'raw alpha mod'!AI41</f>
        <v>1.595</v>
      </c>
      <c r="AJ41" s="111">
        <f>'raw alpha mod'!AJ41</f>
        <v>1.823</v>
      </c>
      <c r="AK41" s="111">
        <f>'raw alpha mod'!AK41</f>
        <v>2.0499999999999998</v>
      </c>
      <c r="AL41" s="111">
        <f>'raw alpha mod'!AL41</f>
        <v>2.3E-2</v>
      </c>
      <c r="AM41" s="111">
        <f>'raw alpha mod'!AM41</f>
        <v>4.5999999999999999E-2</v>
      </c>
      <c r="AN41" s="111">
        <f>'raw alpha mod'!AN41</f>
        <v>6.8000000000000005E-2</v>
      </c>
      <c r="AO41" s="111">
        <f>'raw alpha mod'!AO41</f>
        <v>9.0999999999999998E-2</v>
      </c>
      <c r="AP41" s="111">
        <f>'raw alpha mod'!AP41</f>
        <v>0.114</v>
      </c>
    </row>
    <row r="42" spans="1:42" x14ac:dyDescent="0.35">
      <c r="A42" s="77" t="str">
        <f>'raw alpha mod'!A42</f>
        <v>glass_vial-c9</v>
      </c>
      <c r="B42" s="111">
        <f>'raw alpha mod'!B42</f>
        <v>-2</v>
      </c>
      <c r="C42" s="111">
        <f>'raw alpha mod'!C42</f>
        <v>-2</v>
      </c>
      <c r="D42" s="111">
        <f>'raw alpha mod'!D42</f>
        <v>-2</v>
      </c>
      <c r="E42" s="111">
        <f>'raw alpha mod'!E42</f>
        <v>-2</v>
      </c>
      <c r="F42" s="111">
        <f>'raw alpha mod'!F42</f>
        <v>-2</v>
      </c>
      <c r="G42" s="111">
        <f>'raw alpha mod'!G42</f>
        <v>-2</v>
      </c>
      <c r="H42" s="111">
        <f>'raw alpha mod'!H42</f>
        <v>-2</v>
      </c>
      <c r="I42" s="111">
        <f>'raw alpha mod'!I42</f>
        <v>-2</v>
      </c>
      <c r="J42" s="111">
        <f>'raw alpha mod'!J42</f>
        <v>-2</v>
      </c>
      <c r="K42" s="111">
        <f>'raw alpha mod'!K42</f>
        <v>-2</v>
      </c>
      <c r="L42" s="111">
        <f>'raw alpha mod'!L42</f>
        <v>-2</v>
      </c>
      <c r="M42" s="111">
        <f>'raw alpha mod'!M42</f>
        <v>-2</v>
      </c>
      <c r="N42" s="111">
        <f>'raw alpha mod'!N42</f>
        <v>-2</v>
      </c>
      <c r="O42" s="111">
        <f>'raw alpha mod'!O42</f>
        <v>-2</v>
      </c>
      <c r="P42" s="111">
        <f>'raw alpha mod'!P42</f>
        <v>-2</v>
      </c>
      <c r="Q42" s="111">
        <f>'raw alpha mod'!Q42</f>
        <v>-2</v>
      </c>
      <c r="R42" s="111">
        <f>'raw alpha mod'!R42</f>
        <v>-2</v>
      </c>
      <c r="S42" s="111">
        <f>'raw alpha mod'!S42</f>
        <v>-2</v>
      </c>
      <c r="T42" s="111">
        <f>'raw alpha mod'!T42</f>
        <v>-2</v>
      </c>
      <c r="U42" s="111">
        <f>'raw alpha mod'!U42</f>
        <v>-2</v>
      </c>
      <c r="V42" s="111">
        <f>'raw alpha mod'!V42</f>
        <v>-2</v>
      </c>
      <c r="W42" s="111">
        <f>'raw alpha mod'!W42</f>
        <v>-2</v>
      </c>
      <c r="X42" s="111">
        <f>'raw alpha mod'!X42</f>
        <v>-2</v>
      </c>
      <c r="Y42" s="111">
        <f>'raw alpha mod'!Y42</f>
        <v>-2</v>
      </c>
      <c r="Z42" s="111">
        <f>'raw alpha mod'!Z42</f>
        <v>-2</v>
      </c>
      <c r="AA42" s="111">
        <f>'raw alpha mod'!AA42</f>
        <v>-2</v>
      </c>
      <c r="AB42" s="111">
        <f>'raw alpha mod'!AB42</f>
        <v>-2</v>
      </c>
      <c r="AC42" s="111">
        <f>'raw alpha mod'!AC42</f>
        <v>-2</v>
      </c>
      <c r="AD42" s="111">
        <f>'raw alpha mod'!AD42</f>
        <v>-2</v>
      </c>
      <c r="AE42" s="111">
        <f>'raw alpha mod'!AE42</f>
        <v>-2</v>
      </c>
      <c r="AF42" s="111">
        <f>'raw alpha mod'!AF42</f>
        <v>-2</v>
      </c>
      <c r="AG42" s="111">
        <f>'raw alpha mod'!AG42</f>
        <v>-2</v>
      </c>
      <c r="AH42" s="111">
        <f>'raw alpha mod'!AH42</f>
        <v>-2</v>
      </c>
      <c r="AI42" s="111">
        <f>'raw alpha mod'!AI42</f>
        <v>-2</v>
      </c>
      <c r="AJ42" s="111">
        <f>'raw alpha mod'!AJ42</f>
        <v>-2</v>
      </c>
      <c r="AK42" s="111">
        <f>'raw alpha mod'!AK42</f>
        <v>-2</v>
      </c>
      <c r="AL42" s="111">
        <f>'raw alpha mod'!AL42</f>
        <v>-2</v>
      </c>
      <c r="AM42" s="111">
        <f>'raw alpha mod'!AM42</f>
        <v>-2</v>
      </c>
      <c r="AN42" s="111">
        <f>'raw alpha mod'!AN42</f>
        <v>-2</v>
      </c>
      <c r="AO42" s="111">
        <f>'raw alpha mod'!AO42</f>
        <v>-2</v>
      </c>
      <c r="AP42" s="111">
        <f>'raw alpha mod'!AP42</f>
        <v>-2</v>
      </c>
    </row>
    <row r="43" spans="1:42" x14ac:dyDescent="0.35">
      <c r="A43" s="77" t="str">
        <f>'raw alpha mod'!A43</f>
        <v>glass_vial-t10</v>
      </c>
      <c r="B43" s="111">
        <f>'raw alpha mod'!B43</f>
        <v>0.06</v>
      </c>
      <c r="C43" s="111">
        <f>'raw alpha mod'!C43</f>
        <v>0.12</v>
      </c>
      <c r="D43" s="111">
        <f>'raw alpha mod'!D43</f>
        <v>0.18</v>
      </c>
      <c r="E43" s="111">
        <f>'raw alpha mod'!E43</f>
        <v>0.24</v>
      </c>
      <c r="F43" s="111">
        <f>'raw alpha mod'!F43</f>
        <v>0.29899999999999999</v>
      </c>
      <c r="G43" s="111">
        <f>'raw alpha mod'!G43</f>
        <v>0.35899999999999999</v>
      </c>
      <c r="H43" s="111">
        <f>'raw alpha mod'!H43</f>
        <v>0.41899999999999998</v>
      </c>
      <c r="I43" s="111">
        <f>'raw alpha mod'!I43</f>
        <v>0.47899999999999998</v>
      </c>
      <c r="J43" s="111">
        <f>'raw alpha mod'!J43</f>
        <v>0.53900000000000003</v>
      </c>
      <c r="K43" s="111">
        <f>'raw alpha mod'!K43</f>
        <v>0.59899999999999998</v>
      </c>
      <c r="L43" s="111">
        <f>'raw alpha mod'!L43</f>
        <v>0.65900000000000003</v>
      </c>
      <c r="M43" s="111">
        <f>'raw alpha mod'!M43</f>
        <v>0.71899999999999997</v>
      </c>
      <c r="N43" s="111">
        <f>'raw alpha mod'!N43</f>
        <v>0.77900000000000003</v>
      </c>
      <c r="O43" s="111">
        <f>'raw alpha mod'!O43</f>
        <v>0.83799999999999997</v>
      </c>
      <c r="P43" s="111">
        <f>'raw alpha mod'!P43</f>
        <v>0.89800000000000002</v>
      </c>
      <c r="Q43" s="111">
        <f>'raw alpha mod'!Q43</f>
        <v>0.95799999999999996</v>
      </c>
      <c r="R43" s="111">
        <f>'raw alpha mod'!R43</f>
        <v>1.018</v>
      </c>
      <c r="S43" s="111">
        <f>'raw alpha mod'!S43</f>
        <v>1.0780000000000001</v>
      </c>
      <c r="T43" s="111">
        <f>'raw alpha mod'!T43</f>
        <v>1.1379999999999999</v>
      </c>
      <c r="U43" s="111">
        <f>'raw alpha mod'!U43</f>
        <v>1.198</v>
      </c>
      <c r="V43" s="111">
        <f>'raw alpha mod'!V43</f>
        <v>1.258</v>
      </c>
      <c r="W43" s="111">
        <f>'raw alpha mod'!W43</f>
        <v>1.3180000000000001</v>
      </c>
      <c r="X43" s="111">
        <f>'raw alpha mod'!X43</f>
        <v>1.377</v>
      </c>
      <c r="Y43" s="111">
        <f>'raw alpha mod'!Y43</f>
        <v>1.4370000000000001</v>
      </c>
      <c r="Z43" s="111">
        <f>'raw alpha mod'!Z43</f>
        <v>1.4970000000000001</v>
      </c>
      <c r="AA43" s="111">
        <f>'raw alpha mod'!AA43</f>
        <v>1.5569999999999999</v>
      </c>
      <c r="AB43" s="111">
        <f>'raw alpha mod'!AB43</f>
        <v>1.617</v>
      </c>
      <c r="AC43" s="111">
        <f>'raw alpha mod'!AC43</f>
        <v>1.677</v>
      </c>
      <c r="AD43" s="111">
        <f>'raw alpha mod'!AD43</f>
        <v>1.7370000000000001</v>
      </c>
      <c r="AE43" s="111">
        <f>'raw alpha mod'!AE43</f>
        <v>1.7969999999999999</v>
      </c>
      <c r="AF43" s="111">
        <f>'raw alpha mod'!AF43</f>
        <v>2.3959999999999999</v>
      </c>
      <c r="AG43" s="111">
        <f>'raw alpha mod'!AG43</f>
        <v>2.9940000000000002</v>
      </c>
      <c r="AH43" s="111">
        <f>'raw alpha mod'!AH43</f>
        <v>3.593</v>
      </c>
      <c r="AI43" s="111">
        <f>'raw alpha mod'!AI43</f>
        <v>4.1920000000000002</v>
      </c>
      <c r="AJ43" s="111">
        <f>'raw alpha mod'!AJ43</f>
        <v>4.7910000000000004</v>
      </c>
      <c r="AK43" s="111">
        <f>'raw alpha mod'!AK43</f>
        <v>5.39</v>
      </c>
      <c r="AL43" s="111">
        <f>'raw alpha mod'!AL43</f>
        <v>9.8000000000000004E-2</v>
      </c>
      <c r="AM43" s="111">
        <f>'raw alpha mod'!AM43</f>
        <v>0.19600000000000001</v>
      </c>
      <c r="AN43" s="111">
        <f>'raw alpha mod'!AN43</f>
        <v>0.29399999999999998</v>
      </c>
      <c r="AO43" s="111">
        <f>'raw alpha mod'!AO43</f>
        <v>0.39200000000000002</v>
      </c>
      <c r="AP43" s="111">
        <f>'raw alpha mod'!AP43</f>
        <v>0.49</v>
      </c>
    </row>
    <row r="44" spans="1:42" x14ac:dyDescent="0.35">
      <c r="A44" s="77" t="str">
        <f>'raw alpha mod'!A44</f>
        <v>yellow_plug-c8</v>
      </c>
      <c r="B44" s="111">
        <f>'raw alpha mod'!B44</f>
        <v>1.4E-2</v>
      </c>
      <c r="C44" s="111">
        <f>'raw alpha mod'!C44</f>
        <v>2.7E-2</v>
      </c>
      <c r="D44" s="111">
        <f>'raw alpha mod'!D44</f>
        <v>4.1000000000000002E-2</v>
      </c>
      <c r="E44" s="111">
        <f>'raw alpha mod'!E44</f>
        <v>5.3999999999999999E-2</v>
      </c>
      <c r="F44" s="111">
        <f>'raw alpha mod'!F44</f>
        <v>6.8000000000000005E-2</v>
      </c>
      <c r="G44" s="111">
        <f>'raw alpha mod'!G44</f>
        <v>8.1000000000000003E-2</v>
      </c>
      <c r="H44" s="111">
        <f>'raw alpha mod'!H44</f>
        <v>9.5000000000000001E-2</v>
      </c>
      <c r="I44" s="111">
        <f>'raw alpha mod'!I44</f>
        <v>0.109</v>
      </c>
      <c r="J44" s="111">
        <f>'raw alpha mod'!J44</f>
        <v>0.122</v>
      </c>
      <c r="K44" s="111">
        <f>'raw alpha mod'!K44</f>
        <v>0.13600000000000001</v>
      </c>
      <c r="L44" s="111">
        <f>'raw alpha mod'!L44</f>
        <v>0.14899999999999999</v>
      </c>
      <c r="M44" s="111">
        <f>'raw alpha mod'!M44</f>
        <v>0.16300000000000001</v>
      </c>
      <c r="N44" s="111">
        <f>'raw alpha mod'!N44</f>
        <v>0.17599999999999999</v>
      </c>
      <c r="O44" s="111">
        <f>'raw alpha mod'!O44</f>
        <v>0.19</v>
      </c>
      <c r="P44" s="111">
        <f>'raw alpha mod'!P44</f>
        <v>0.20300000000000001</v>
      </c>
      <c r="Q44" s="111">
        <f>'raw alpha mod'!Q44</f>
        <v>0.217</v>
      </c>
      <c r="R44" s="111">
        <f>'raw alpha mod'!R44</f>
        <v>0.23100000000000001</v>
      </c>
      <c r="S44" s="111">
        <f>'raw alpha mod'!S44</f>
        <v>0.24399999999999999</v>
      </c>
      <c r="T44" s="111">
        <f>'raw alpha mod'!T44</f>
        <v>0.25800000000000001</v>
      </c>
      <c r="U44" s="111">
        <f>'raw alpha mod'!U44</f>
        <v>0.27100000000000002</v>
      </c>
      <c r="V44" s="111">
        <f>'raw alpha mod'!V44</f>
        <v>0.28499999999999998</v>
      </c>
      <c r="W44" s="111">
        <f>'raw alpha mod'!W44</f>
        <v>0.29799999999999999</v>
      </c>
      <c r="X44" s="111">
        <f>'raw alpha mod'!X44</f>
        <v>0.312</v>
      </c>
      <c r="Y44" s="111">
        <f>'raw alpha mod'!Y44</f>
        <v>0.32600000000000001</v>
      </c>
      <c r="Z44" s="111">
        <f>'raw alpha mod'!Z44</f>
        <v>0.33900000000000002</v>
      </c>
      <c r="AA44" s="111">
        <f>'raw alpha mod'!AA44</f>
        <v>0.35299999999999998</v>
      </c>
      <c r="AB44" s="111">
        <f>'raw alpha mod'!AB44</f>
        <v>0.36599999999999999</v>
      </c>
      <c r="AC44" s="111">
        <f>'raw alpha mod'!AC44</f>
        <v>0.38</v>
      </c>
      <c r="AD44" s="111">
        <f>'raw alpha mod'!AD44</f>
        <v>0.39300000000000002</v>
      </c>
      <c r="AE44" s="111">
        <f>'raw alpha mod'!AE44</f>
        <v>0.40699999999999997</v>
      </c>
      <c r="AF44" s="111">
        <f>'raw alpha mod'!AF44</f>
        <v>0.54300000000000004</v>
      </c>
      <c r="AG44" s="111">
        <f>'raw alpha mod'!AG44</f>
        <v>0.67800000000000005</v>
      </c>
      <c r="AH44" s="111">
        <f>'raw alpha mod'!AH44</f>
        <v>0.81399999999999995</v>
      </c>
      <c r="AI44" s="111">
        <f>'raw alpha mod'!AI44</f>
        <v>0.94899999999999995</v>
      </c>
      <c r="AJ44" s="111">
        <f>'raw alpha mod'!AJ44</f>
        <v>1.085</v>
      </c>
      <c r="AK44" s="111">
        <f>'raw alpha mod'!AK44</f>
        <v>1.2210000000000001</v>
      </c>
      <c r="AL44" s="111">
        <f>'raw alpha mod'!AL44</f>
        <v>2.5000000000000001E-2</v>
      </c>
      <c r="AM44" s="111">
        <f>'raw alpha mod'!AM44</f>
        <v>0.05</v>
      </c>
      <c r="AN44" s="111">
        <f>'raw alpha mod'!AN44</f>
        <v>7.4999999999999997E-2</v>
      </c>
      <c r="AO44" s="111">
        <f>'raw alpha mod'!AO44</f>
        <v>0.1</v>
      </c>
      <c r="AP44" s="111">
        <f>'raw alpha mod'!AP44</f>
        <v>0.125</v>
      </c>
    </row>
    <row r="45" spans="1:42" x14ac:dyDescent="0.35">
      <c r="A45" s="77" t="str">
        <f>'raw alpha mod'!A45</f>
        <v>yellow_plug-c9</v>
      </c>
      <c r="B45" s="111">
        <f>'raw alpha mod'!B45</f>
        <v>-2</v>
      </c>
      <c r="C45" s="111">
        <f>'raw alpha mod'!C45</f>
        <v>-2</v>
      </c>
      <c r="D45" s="111">
        <f>'raw alpha mod'!D45</f>
        <v>-2</v>
      </c>
      <c r="E45" s="111">
        <f>'raw alpha mod'!E45</f>
        <v>-2</v>
      </c>
      <c r="F45" s="111">
        <f>'raw alpha mod'!F45</f>
        <v>-2</v>
      </c>
      <c r="G45" s="111">
        <f>'raw alpha mod'!G45</f>
        <v>-2</v>
      </c>
      <c r="H45" s="111">
        <f>'raw alpha mod'!H45</f>
        <v>-2</v>
      </c>
      <c r="I45" s="111">
        <f>'raw alpha mod'!I45</f>
        <v>-2</v>
      </c>
      <c r="J45" s="111">
        <f>'raw alpha mod'!J45</f>
        <v>-2</v>
      </c>
      <c r="K45" s="111">
        <f>'raw alpha mod'!K45</f>
        <v>-2</v>
      </c>
      <c r="L45" s="111">
        <f>'raw alpha mod'!L45</f>
        <v>-2</v>
      </c>
      <c r="M45" s="111">
        <f>'raw alpha mod'!M45</f>
        <v>-2</v>
      </c>
      <c r="N45" s="111">
        <f>'raw alpha mod'!N45</f>
        <v>-2</v>
      </c>
      <c r="O45" s="111">
        <f>'raw alpha mod'!O45</f>
        <v>-2</v>
      </c>
      <c r="P45" s="111">
        <f>'raw alpha mod'!P45</f>
        <v>-2</v>
      </c>
      <c r="Q45" s="111">
        <f>'raw alpha mod'!Q45</f>
        <v>-2</v>
      </c>
      <c r="R45" s="111">
        <f>'raw alpha mod'!R45</f>
        <v>-2</v>
      </c>
      <c r="S45" s="111">
        <f>'raw alpha mod'!S45</f>
        <v>-2</v>
      </c>
      <c r="T45" s="111">
        <f>'raw alpha mod'!T45</f>
        <v>-2</v>
      </c>
      <c r="U45" s="111">
        <f>'raw alpha mod'!U45</f>
        <v>-2</v>
      </c>
      <c r="V45" s="111">
        <f>'raw alpha mod'!V45</f>
        <v>-2</v>
      </c>
      <c r="W45" s="111">
        <f>'raw alpha mod'!W45</f>
        <v>-2</v>
      </c>
      <c r="X45" s="111">
        <f>'raw alpha mod'!X45</f>
        <v>-2</v>
      </c>
      <c r="Y45" s="111">
        <f>'raw alpha mod'!Y45</f>
        <v>-2</v>
      </c>
      <c r="Z45" s="111">
        <f>'raw alpha mod'!Z45</f>
        <v>-2</v>
      </c>
      <c r="AA45" s="111">
        <f>'raw alpha mod'!AA45</f>
        <v>-2</v>
      </c>
      <c r="AB45" s="111">
        <f>'raw alpha mod'!AB45</f>
        <v>-2</v>
      </c>
      <c r="AC45" s="111">
        <f>'raw alpha mod'!AC45</f>
        <v>-2</v>
      </c>
      <c r="AD45" s="111">
        <f>'raw alpha mod'!AD45</f>
        <v>-2</v>
      </c>
      <c r="AE45" s="111">
        <f>'raw alpha mod'!AE45</f>
        <v>-2</v>
      </c>
      <c r="AF45" s="111">
        <f>'raw alpha mod'!AF45</f>
        <v>-2</v>
      </c>
      <c r="AG45" s="111">
        <f>'raw alpha mod'!AG45</f>
        <v>-2</v>
      </c>
      <c r="AH45" s="111">
        <f>'raw alpha mod'!AH45</f>
        <v>-2</v>
      </c>
      <c r="AI45" s="111">
        <f>'raw alpha mod'!AI45</f>
        <v>-2</v>
      </c>
      <c r="AJ45" s="111">
        <f>'raw alpha mod'!AJ45</f>
        <v>-2</v>
      </c>
      <c r="AK45" s="111">
        <f>'raw alpha mod'!AK45</f>
        <v>-2</v>
      </c>
      <c r="AL45" s="111">
        <f>'raw alpha mod'!AL45</f>
        <v>-2</v>
      </c>
      <c r="AM45" s="111">
        <f>'raw alpha mod'!AM45</f>
        <v>-2</v>
      </c>
      <c r="AN45" s="111">
        <f>'raw alpha mod'!AN45</f>
        <v>-2</v>
      </c>
      <c r="AO45" s="111">
        <f>'raw alpha mod'!AO45</f>
        <v>-2</v>
      </c>
      <c r="AP45" s="111">
        <f>'raw alpha mod'!AP45</f>
        <v>-2</v>
      </c>
    </row>
    <row r="46" spans="1:42" x14ac:dyDescent="0.35">
      <c r="A46" s="77" t="str">
        <f>'raw alpha mod'!A46</f>
        <v>yellow_plug-f26</v>
      </c>
      <c r="B46" s="111">
        <f>'raw alpha mod'!B46</f>
        <v>1.4E-2</v>
      </c>
      <c r="C46" s="111">
        <f>'raw alpha mod'!C46</f>
        <v>2.7E-2</v>
      </c>
      <c r="D46" s="111">
        <f>'raw alpha mod'!D46</f>
        <v>4.1000000000000002E-2</v>
      </c>
      <c r="E46" s="111">
        <f>'raw alpha mod'!E46</f>
        <v>5.3999999999999999E-2</v>
      </c>
      <c r="F46" s="111">
        <f>'raw alpha mod'!F46</f>
        <v>6.8000000000000005E-2</v>
      </c>
      <c r="G46" s="111">
        <f>'raw alpha mod'!G46</f>
        <v>8.1000000000000003E-2</v>
      </c>
      <c r="H46" s="111">
        <f>'raw alpha mod'!H46</f>
        <v>9.5000000000000001E-2</v>
      </c>
      <c r="I46" s="111">
        <f>'raw alpha mod'!I46</f>
        <v>0.109</v>
      </c>
      <c r="J46" s="111">
        <f>'raw alpha mod'!J46</f>
        <v>0.122</v>
      </c>
      <c r="K46" s="111">
        <f>'raw alpha mod'!K46</f>
        <v>0.13600000000000001</v>
      </c>
      <c r="L46" s="111">
        <f>'raw alpha mod'!L46</f>
        <v>0.14899999999999999</v>
      </c>
      <c r="M46" s="111">
        <f>'raw alpha mod'!M46</f>
        <v>0.16300000000000001</v>
      </c>
      <c r="N46" s="111">
        <f>'raw alpha mod'!N46</f>
        <v>0.17599999999999999</v>
      </c>
      <c r="O46" s="111">
        <f>'raw alpha mod'!O46</f>
        <v>0.19</v>
      </c>
      <c r="P46" s="111">
        <f>'raw alpha mod'!P46</f>
        <v>0.20300000000000001</v>
      </c>
      <c r="Q46" s="111">
        <f>'raw alpha mod'!Q46</f>
        <v>0.217</v>
      </c>
      <c r="R46" s="111">
        <f>'raw alpha mod'!R46</f>
        <v>0.23100000000000001</v>
      </c>
      <c r="S46" s="111">
        <f>'raw alpha mod'!S46</f>
        <v>0.24399999999999999</v>
      </c>
      <c r="T46" s="111">
        <f>'raw alpha mod'!T46</f>
        <v>0.25800000000000001</v>
      </c>
      <c r="U46" s="111">
        <f>'raw alpha mod'!U46</f>
        <v>0.27100000000000002</v>
      </c>
      <c r="V46" s="111">
        <f>'raw alpha mod'!V46</f>
        <v>0.28499999999999998</v>
      </c>
      <c r="W46" s="111">
        <f>'raw alpha mod'!W46</f>
        <v>0.29799999999999999</v>
      </c>
      <c r="X46" s="111">
        <f>'raw alpha mod'!X46</f>
        <v>0.312</v>
      </c>
      <c r="Y46" s="111">
        <f>'raw alpha mod'!Y46</f>
        <v>0.32600000000000001</v>
      </c>
      <c r="Z46" s="111">
        <f>'raw alpha mod'!Z46</f>
        <v>0.33900000000000002</v>
      </c>
      <c r="AA46" s="111">
        <f>'raw alpha mod'!AA46</f>
        <v>0.35299999999999998</v>
      </c>
      <c r="AB46" s="111">
        <f>'raw alpha mod'!AB46</f>
        <v>0.36599999999999999</v>
      </c>
      <c r="AC46" s="111">
        <f>'raw alpha mod'!AC46</f>
        <v>0.38</v>
      </c>
      <c r="AD46" s="111">
        <f>'raw alpha mod'!AD46</f>
        <v>0.39300000000000002</v>
      </c>
      <c r="AE46" s="111">
        <f>'raw alpha mod'!AE46</f>
        <v>0.40699999999999997</v>
      </c>
      <c r="AF46" s="111">
        <f>'raw alpha mod'!AF46</f>
        <v>0.54300000000000004</v>
      </c>
      <c r="AG46" s="111">
        <f>'raw alpha mod'!AG46</f>
        <v>0.67800000000000005</v>
      </c>
      <c r="AH46" s="111">
        <f>'raw alpha mod'!AH46</f>
        <v>0.81399999999999995</v>
      </c>
      <c r="AI46" s="111">
        <f>'raw alpha mod'!AI46</f>
        <v>0.94899999999999995</v>
      </c>
      <c r="AJ46" s="111">
        <f>'raw alpha mod'!AJ46</f>
        <v>1.085</v>
      </c>
      <c r="AK46" s="111">
        <f>'raw alpha mod'!AK46</f>
        <v>1.2210000000000001</v>
      </c>
      <c r="AL46" s="111">
        <f>'raw alpha mod'!AL46</f>
        <v>0.24199999999999999</v>
      </c>
      <c r="AM46" s="111">
        <f>'raw alpha mod'!AM46</f>
        <v>0.48399999999999999</v>
      </c>
      <c r="AN46" s="111">
        <f>'raw alpha mod'!AN46</f>
        <v>0.72599999999999998</v>
      </c>
      <c r="AO46" s="111">
        <f>'raw alpha mod'!AO46</f>
        <v>0.96899999999999997</v>
      </c>
      <c r="AP46" s="111">
        <f>'raw alpha mod'!AP46</f>
        <v>1.2110000000000001</v>
      </c>
    </row>
    <row r="47" spans="1:42" x14ac:dyDescent="0.35">
      <c r="A47" s="77" t="str">
        <f>'raw alpha mod'!A47</f>
        <v>tube_clamp-t7</v>
      </c>
      <c r="B47" s="111">
        <f>'raw alpha mod'!B47</f>
        <v>-2</v>
      </c>
      <c r="C47" s="111">
        <f>'raw alpha mod'!C47</f>
        <v>-2</v>
      </c>
      <c r="D47" s="111">
        <f>'raw alpha mod'!D47</f>
        <v>-2</v>
      </c>
      <c r="E47" s="111">
        <f>'raw alpha mod'!E47</f>
        <v>-2</v>
      </c>
      <c r="F47" s="111">
        <f>'raw alpha mod'!F47</f>
        <v>-2</v>
      </c>
      <c r="G47" s="111">
        <f>'raw alpha mod'!G47</f>
        <v>-2</v>
      </c>
      <c r="H47" s="111">
        <f>'raw alpha mod'!H47</f>
        <v>-2</v>
      </c>
      <c r="I47" s="111">
        <f>'raw alpha mod'!I47</f>
        <v>-2</v>
      </c>
      <c r="J47" s="111">
        <f>'raw alpha mod'!J47</f>
        <v>-2</v>
      </c>
      <c r="K47" s="111">
        <f>'raw alpha mod'!K47</f>
        <v>-2</v>
      </c>
      <c r="L47" s="111">
        <f>'raw alpha mod'!L47</f>
        <v>-2</v>
      </c>
      <c r="M47" s="111">
        <f>'raw alpha mod'!M47</f>
        <v>-2</v>
      </c>
      <c r="N47" s="111">
        <f>'raw alpha mod'!N47</f>
        <v>-2</v>
      </c>
      <c r="O47" s="111">
        <f>'raw alpha mod'!O47</f>
        <v>-2</v>
      </c>
      <c r="P47" s="111">
        <f>'raw alpha mod'!P47</f>
        <v>-2</v>
      </c>
      <c r="Q47" s="111">
        <f>'raw alpha mod'!Q47</f>
        <v>-2</v>
      </c>
      <c r="R47" s="111">
        <f>'raw alpha mod'!R47</f>
        <v>-2</v>
      </c>
      <c r="S47" s="111">
        <f>'raw alpha mod'!S47</f>
        <v>-2</v>
      </c>
      <c r="T47" s="111">
        <f>'raw alpha mod'!T47</f>
        <v>-2</v>
      </c>
      <c r="U47" s="111">
        <f>'raw alpha mod'!U47</f>
        <v>-2</v>
      </c>
      <c r="V47" s="111">
        <f>'raw alpha mod'!V47</f>
        <v>-2</v>
      </c>
      <c r="W47" s="111">
        <f>'raw alpha mod'!W47</f>
        <v>-2</v>
      </c>
      <c r="X47" s="111">
        <f>'raw alpha mod'!X47</f>
        <v>-2</v>
      </c>
      <c r="Y47" s="111">
        <f>'raw alpha mod'!Y47</f>
        <v>-2</v>
      </c>
      <c r="Z47" s="111">
        <f>'raw alpha mod'!Z47</f>
        <v>-2</v>
      </c>
      <c r="AA47" s="111">
        <f>'raw alpha mod'!AA47</f>
        <v>-2</v>
      </c>
      <c r="AB47" s="111">
        <f>'raw alpha mod'!AB47</f>
        <v>-2</v>
      </c>
      <c r="AC47" s="111">
        <f>'raw alpha mod'!AC47</f>
        <v>-2</v>
      </c>
      <c r="AD47" s="111">
        <f>'raw alpha mod'!AD47</f>
        <v>-2</v>
      </c>
      <c r="AE47" s="111">
        <f>'raw alpha mod'!AE47</f>
        <v>-2</v>
      </c>
      <c r="AF47" s="111">
        <f>'raw alpha mod'!AF47</f>
        <v>-2</v>
      </c>
      <c r="AG47" s="111">
        <f>'raw alpha mod'!AG47</f>
        <v>-2</v>
      </c>
      <c r="AH47" s="111">
        <f>'raw alpha mod'!AH47</f>
        <v>-2</v>
      </c>
      <c r="AI47" s="111">
        <f>'raw alpha mod'!AI47</f>
        <v>-2</v>
      </c>
      <c r="AJ47" s="111">
        <f>'raw alpha mod'!AJ47</f>
        <v>-2</v>
      </c>
      <c r="AK47" s="111">
        <f>'raw alpha mod'!AK47</f>
        <v>-2</v>
      </c>
      <c r="AL47" s="111">
        <f>'raw alpha mod'!AL47</f>
        <v>-2</v>
      </c>
      <c r="AM47" s="111">
        <f>'raw alpha mod'!AM47</f>
        <v>-2</v>
      </c>
      <c r="AN47" s="111">
        <f>'raw alpha mod'!AN47</f>
        <v>-2</v>
      </c>
      <c r="AO47" s="111">
        <f>'raw alpha mod'!AO47</f>
        <v>-2</v>
      </c>
      <c r="AP47" s="111">
        <f>'raw alpha mod'!AP47</f>
        <v>-2</v>
      </c>
    </row>
    <row r="48" spans="1:42" x14ac:dyDescent="0.35">
      <c r="A48" s="77" t="str">
        <f>'raw alpha mod'!A48</f>
        <v>tube_clamp-t8</v>
      </c>
      <c r="B48" s="111">
        <f>'raw alpha mod'!B48</f>
        <v>1.4E-2</v>
      </c>
      <c r="C48" s="111">
        <f>'raw alpha mod'!C48</f>
        <v>2.8000000000000001E-2</v>
      </c>
      <c r="D48" s="111">
        <f>'raw alpha mod'!D48</f>
        <v>4.2000000000000003E-2</v>
      </c>
      <c r="E48" s="111">
        <f>'raw alpha mod'!E48</f>
        <v>5.6000000000000001E-2</v>
      </c>
      <c r="F48" s="111">
        <f>'raw alpha mod'!F48</f>
        <v>7.0000000000000007E-2</v>
      </c>
      <c r="G48" s="111">
        <f>'raw alpha mod'!G48</f>
        <v>8.4000000000000005E-2</v>
      </c>
      <c r="H48" s="111">
        <f>'raw alpha mod'!H48</f>
        <v>9.8000000000000004E-2</v>
      </c>
      <c r="I48" s="111">
        <f>'raw alpha mod'!I48</f>
        <v>0.112</v>
      </c>
      <c r="J48" s="111">
        <f>'raw alpha mod'!J48</f>
        <v>0.126</v>
      </c>
      <c r="K48" s="111">
        <f>'raw alpha mod'!K48</f>
        <v>0.14000000000000001</v>
      </c>
      <c r="L48" s="111">
        <f>'raw alpha mod'!L48</f>
        <v>0.154</v>
      </c>
      <c r="M48" s="111">
        <f>'raw alpha mod'!M48</f>
        <v>0.16800000000000001</v>
      </c>
      <c r="N48" s="111">
        <f>'raw alpha mod'!N48</f>
        <v>0.182</v>
      </c>
      <c r="O48" s="111">
        <f>'raw alpha mod'!O48</f>
        <v>0.19600000000000001</v>
      </c>
      <c r="P48" s="111">
        <f>'raw alpha mod'!P48</f>
        <v>0.21099999999999999</v>
      </c>
      <c r="Q48" s="111">
        <f>'raw alpha mod'!Q48</f>
        <v>0.22500000000000001</v>
      </c>
      <c r="R48" s="111">
        <f>'raw alpha mod'!R48</f>
        <v>0.23899999999999999</v>
      </c>
      <c r="S48" s="111">
        <f>'raw alpha mod'!S48</f>
        <v>0.253</v>
      </c>
      <c r="T48" s="111">
        <f>'raw alpha mod'!T48</f>
        <v>0.26700000000000002</v>
      </c>
      <c r="U48" s="111">
        <f>'raw alpha mod'!U48</f>
        <v>0.28100000000000003</v>
      </c>
      <c r="V48" s="111">
        <f>'raw alpha mod'!V48</f>
        <v>0.29499999999999998</v>
      </c>
      <c r="W48" s="111">
        <f>'raw alpha mod'!W48</f>
        <v>0.309</v>
      </c>
      <c r="X48" s="111">
        <f>'raw alpha mod'!X48</f>
        <v>0.32300000000000001</v>
      </c>
      <c r="Y48" s="111">
        <f>'raw alpha mod'!Y48</f>
        <v>0.33700000000000002</v>
      </c>
      <c r="Z48" s="111">
        <f>'raw alpha mod'!Z48</f>
        <v>0.35099999999999998</v>
      </c>
      <c r="AA48" s="111">
        <f>'raw alpha mod'!AA48</f>
        <v>0.36499999999999999</v>
      </c>
      <c r="AB48" s="111">
        <f>'raw alpha mod'!AB48</f>
        <v>0.379</v>
      </c>
      <c r="AC48" s="111">
        <f>'raw alpha mod'!AC48</f>
        <v>0.39300000000000002</v>
      </c>
      <c r="AD48" s="111">
        <f>'raw alpha mod'!AD48</f>
        <v>0.40699999999999997</v>
      </c>
      <c r="AE48" s="111">
        <f>'raw alpha mod'!AE48</f>
        <v>0.42099999999999999</v>
      </c>
      <c r="AF48" s="111">
        <f>'raw alpha mod'!AF48</f>
        <v>0.56100000000000005</v>
      </c>
      <c r="AG48" s="111">
        <f>'raw alpha mod'!AG48</f>
        <v>0.70199999999999996</v>
      </c>
      <c r="AH48" s="111">
        <f>'raw alpha mod'!AH48</f>
        <v>0.84199999999999997</v>
      </c>
      <c r="AI48" s="111">
        <f>'raw alpha mod'!AI48</f>
        <v>0.98199999999999998</v>
      </c>
      <c r="AJ48" s="111">
        <f>'raw alpha mod'!AJ48</f>
        <v>1.123</v>
      </c>
      <c r="AK48" s="111">
        <f>'raw alpha mod'!AK48</f>
        <v>1.2629999999999999</v>
      </c>
      <c r="AL48" s="111">
        <f>'raw alpha mod'!AL48</f>
        <v>1.4E-2</v>
      </c>
      <c r="AM48" s="111">
        <f>'raw alpha mod'!AM48</f>
        <v>2.8000000000000001E-2</v>
      </c>
      <c r="AN48" s="111">
        <f>'raw alpha mod'!AN48</f>
        <v>4.2000000000000003E-2</v>
      </c>
      <c r="AO48" s="111">
        <f>'raw alpha mod'!AO48</f>
        <v>5.6000000000000001E-2</v>
      </c>
      <c r="AP48" s="111">
        <f>'raw alpha mod'!AP48</f>
        <v>7.0000000000000007E-2</v>
      </c>
    </row>
    <row r="49" spans="1:42" x14ac:dyDescent="0.35">
      <c r="A49" s="77" t="str">
        <f>'raw alpha mod'!A49</f>
        <v>tube_clamp-t8f</v>
      </c>
      <c r="B49" s="111">
        <f>'raw alpha mod'!B49</f>
        <v>1.4999999999999999E-2</v>
      </c>
      <c r="C49" s="111">
        <f>'raw alpha mod'!C49</f>
        <v>3.1E-2</v>
      </c>
      <c r="D49" s="111">
        <f>'raw alpha mod'!D49</f>
        <v>4.5999999999999999E-2</v>
      </c>
      <c r="E49" s="111">
        <f>'raw alpha mod'!E49</f>
        <v>6.2E-2</v>
      </c>
      <c r="F49" s="111">
        <f>'raw alpha mod'!F49</f>
        <v>7.6999999999999999E-2</v>
      </c>
      <c r="G49" s="111">
        <f>'raw alpha mod'!G49</f>
        <v>9.2999999999999999E-2</v>
      </c>
      <c r="H49" s="111">
        <f>'raw alpha mod'!H49</f>
        <v>0.108</v>
      </c>
      <c r="I49" s="111">
        <f>'raw alpha mod'!I49</f>
        <v>0.124</v>
      </c>
      <c r="J49" s="111">
        <f>'raw alpha mod'!J49</f>
        <v>0.13900000000000001</v>
      </c>
      <c r="K49" s="111">
        <f>'raw alpha mod'!K49</f>
        <v>0.155</v>
      </c>
      <c r="L49" s="111">
        <f>'raw alpha mod'!L49</f>
        <v>0.17</v>
      </c>
      <c r="M49" s="111">
        <f>'raw alpha mod'!M49</f>
        <v>0.185</v>
      </c>
      <c r="N49" s="111">
        <f>'raw alpha mod'!N49</f>
        <v>0.20100000000000001</v>
      </c>
      <c r="O49" s="111">
        <f>'raw alpha mod'!O49</f>
        <v>0.216</v>
      </c>
      <c r="P49" s="111">
        <f>'raw alpha mod'!P49</f>
        <v>0.23200000000000001</v>
      </c>
      <c r="Q49" s="111">
        <f>'raw alpha mod'!Q49</f>
        <v>0.247</v>
      </c>
      <c r="R49" s="111">
        <f>'raw alpha mod'!R49</f>
        <v>0.26300000000000001</v>
      </c>
      <c r="S49" s="111">
        <f>'raw alpha mod'!S49</f>
        <v>0.27800000000000002</v>
      </c>
      <c r="T49" s="111">
        <f>'raw alpha mod'!T49</f>
        <v>0.29399999999999998</v>
      </c>
      <c r="U49" s="111">
        <f>'raw alpha mod'!U49</f>
        <v>0.309</v>
      </c>
      <c r="V49" s="111">
        <f>'raw alpha mod'!V49</f>
        <v>0.32500000000000001</v>
      </c>
      <c r="W49" s="111">
        <f>'raw alpha mod'!W49</f>
        <v>0.34</v>
      </c>
      <c r="X49" s="111">
        <f>'raw alpha mod'!X49</f>
        <v>0.35599999999999998</v>
      </c>
      <c r="Y49" s="111">
        <f>'raw alpha mod'!Y49</f>
        <v>0.371</v>
      </c>
      <c r="Z49" s="111">
        <f>'raw alpha mod'!Z49</f>
        <v>0.38600000000000001</v>
      </c>
      <c r="AA49" s="111">
        <f>'raw alpha mod'!AA49</f>
        <v>0.40200000000000002</v>
      </c>
      <c r="AB49" s="111">
        <f>'raw alpha mod'!AB49</f>
        <v>0.41699999999999998</v>
      </c>
      <c r="AC49" s="111">
        <f>'raw alpha mod'!AC49</f>
        <v>0.433</v>
      </c>
      <c r="AD49" s="111">
        <f>'raw alpha mod'!AD49</f>
        <v>0.44800000000000001</v>
      </c>
      <c r="AE49" s="111">
        <f>'raw alpha mod'!AE49</f>
        <v>0.46400000000000002</v>
      </c>
      <c r="AF49" s="111">
        <f>'raw alpha mod'!AF49</f>
        <v>0.61799999999999999</v>
      </c>
      <c r="AG49" s="111">
        <f>'raw alpha mod'!AG49</f>
        <v>0.77300000000000002</v>
      </c>
      <c r="AH49" s="111">
        <f>'raw alpha mod'!AH49</f>
        <v>0.92700000000000005</v>
      </c>
      <c r="AI49" s="111">
        <f>'raw alpha mod'!AI49</f>
        <v>1.0820000000000001</v>
      </c>
      <c r="AJ49" s="111">
        <f>'raw alpha mod'!AJ49</f>
        <v>1.2370000000000001</v>
      </c>
      <c r="AK49" s="111">
        <f>'raw alpha mod'!AK49</f>
        <v>1.391</v>
      </c>
      <c r="AL49" s="111">
        <f>'raw alpha mod'!AL49</f>
        <v>1.6E-2</v>
      </c>
      <c r="AM49" s="111">
        <f>'raw alpha mod'!AM49</f>
        <v>3.2000000000000001E-2</v>
      </c>
      <c r="AN49" s="111">
        <f>'raw alpha mod'!AN49</f>
        <v>4.7E-2</v>
      </c>
      <c r="AO49" s="111">
        <f>'raw alpha mod'!AO49</f>
        <v>6.3E-2</v>
      </c>
      <c r="AP49" s="111">
        <f>'raw alpha mod'!AP49</f>
        <v>7.9000000000000001E-2</v>
      </c>
    </row>
    <row r="50" spans="1:42" x14ac:dyDescent="0.35">
      <c r="A50" s="77" t="str">
        <f>'raw alpha mod'!A50</f>
        <v>tube_clamp-t9</v>
      </c>
      <c r="B50" s="111">
        <f>'raw alpha mod'!B50</f>
        <v>3.4000000000000002E-2</v>
      </c>
      <c r="C50" s="111">
        <f>'raw alpha mod'!C50</f>
        <v>6.7000000000000004E-2</v>
      </c>
      <c r="D50" s="111">
        <f>'raw alpha mod'!D50</f>
        <v>0.10100000000000001</v>
      </c>
      <c r="E50" s="111">
        <f>'raw alpha mod'!E50</f>
        <v>0.13500000000000001</v>
      </c>
      <c r="F50" s="111">
        <f>'raw alpha mod'!F50</f>
        <v>0.16900000000000001</v>
      </c>
      <c r="G50" s="111">
        <f>'raw alpha mod'!G50</f>
        <v>0.20200000000000001</v>
      </c>
      <c r="H50" s="111">
        <f>'raw alpha mod'!H50</f>
        <v>0.23599999999999999</v>
      </c>
      <c r="I50" s="111">
        <f>'raw alpha mod'!I50</f>
        <v>0.27</v>
      </c>
      <c r="J50" s="111">
        <f>'raw alpha mod'!J50</f>
        <v>0.30399999999999999</v>
      </c>
      <c r="K50" s="111">
        <f>'raw alpha mod'!K50</f>
        <v>0.33700000000000002</v>
      </c>
      <c r="L50" s="111">
        <f>'raw alpha mod'!L50</f>
        <v>0.371</v>
      </c>
      <c r="M50" s="111">
        <f>'raw alpha mod'!M50</f>
        <v>0.40500000000000003</v>
      </c>
      <c r="N50" s="111">
        <f>'raw alpha mod'!N50</f>
        <v>0.439</v>
      </c>
      <c r="O50" s="111">
        <f>'raw alpha mod'!O50</f>
        <v>0.47199999999999998</v>
      </c>
      <c r="P50" s="111">
        <f>'raw alpha mod'!P50</f>
        <v>0.50600000000000001</v>
      </c>
      <c r="Q50" s="111">
        <f>'raw alpha mod'!Q50</f>
        <v>0.54</v>
      </c>
      <c r="R50" s="111">
        <f>'raw alpha mod'!R50</f>
        <v>0.57399999999999995</v>
      </c>
      <c r="S50" s="111">
        <f>'raw alpha mod'!S50</f>
        <v>0.60699999999999998</v>
      </c>
      <c r="T50" s="111">
        <f>'raw alpha mod'!T50</f>
        <v>0.64100000000000001</v>
      </c>
      <c r="U50" s="111">
        <f>'raw alpha mod'!U50</f>
        <v>0.67500000000000004</v>
      </c>
      <c r="V50" s="111">
        <f>'raw alpha mod'!V50</f>
        <v>0.70899999999999996</v>
      </c>
      <c r="W50" s="111">
        <f>'raw alpha mod'!W50</f>
        <v>0.74199999999999999</v>
      </c>
      <c r="X50" s="111">
        <f>'raw alpha mod'!X50</f>
        <v>0.77600000000000002</v>
      </c>
      <c r="Y50" s="111">
        <f>'raw alpha mod'!Y50</f>
        <v>0.81</v>
      </c>
      <c r="Z50" s="111">
        <f>'raw alpha mod'!Z50</f>
        <v>0.84399999999999997</v>
      </c>
      <c r="AA50" s="111">
        <f>'raw alpha mod'!AA50</f>
        <v>0.877</v>
      </c>
      <c r="AB50" s="111">
        <f>'raw alpha mod'!AB50</f>
        <v>0.91100000000000003</v>
      </c>
      <c r="AC50" s="111">
        <f>'raw alpha mod'!AC50</f>
        <v>0.94499999999999995</v>
      </c>
      <c r="AD50" s="111">
        <f>'raw alpha mod'!AD50</f>
        <v>0.97899999999999998</v>
      </c>
      <c r="AE50" s="111">
        <f>'raw alpha mod'!AE50</f>
        <v>1.012</v>
      </c>
      <c r="AF50" s="111">
        <f>'raw alpha mod'!AF50</f>
        <v>1.35</v>
      </c>
      <c r="AG50" s="111">
        <f>'raw alpha mod'!AG50</f>
        <v>1.6870000000000001</v>
      </c>
      <c r="AH50" s="111">
        <f>'raw alpha mod'!AH50</f>
        <v>2.0249999999999999</v>
      </c>
      <c r="AI50" s="111">
        <f>'raw alpha mod'!AI50</f>
        <v>2.3620000000000001</v>
      </c>
      <c r="AJ50" s="111">
        <f>'raw alpha mod'!AJ50</f>
        <v>2.7</v>
      </c>
      <c r="AK50" s="111">
        <f>'raw alpha mod'!AK50</f>
        <v>3.0369999999999999</v>
      </c>
      <c r="AL50" s="111">
        <f>'raw alpha mod'!AL50</f>
        <v>3.5000000000000003E-2</v>
      </c>
      <c r="AM50" s="111">
        <f>'raw alpha mod'!AM50</f>
        <v>6.9000000000000006E-2</v>
      </c>
      <c r="AN50" s="111">
        <f>'raw alpha mod'!AN50</f>
        <v>0.104</v>
      </c>
      <c r="AO50" s="111">
        <f>'raw alpha mod'!AO50</f>
        <v>0.13800000000000001</v>
      </c>
      <c r="AP50" s="111">
        <f>'raw alpha mod'!AP50</f>
        <v>0.17299999999999999</v>
      </c>
    </row>
    <row r="51" spans="1:42" x14ac:dyDescent="0.35">
      <c r="A51" s="77" t="str">
        <f>'raw alpha mod'!A51</f>
        <v>scissors-c16c</v>
      </c>
      <c r="B51" s="111">
        <f>'raw alpha mod'!B51</f>
        <v>4.0000000000000001E-3</v>
      </c>
      <c r="C51" s="111">
        <f>'raw alpha mod'!C51</f>
        <v>8.9999999999999993E-3</v>
      </c>
      <c r="D51" s="111">
        <f>'raw alpha mod'!D51</f>
        <v>1.2999999999999999E-2</v>
      </c>
      <c r="E51" s="111">
        <f>'raw alpha mod'!E51</f>
        <v>1.7000000000000001E-2</v>
      </c>
      <c r="F51" s="111">
        <f>'raw alpha mod'!F51</f>
        <v>2.1999999999999999E-2</v>
      </c>
      <c r="G51" s="111">
        <f>'raw alpha mod'!G51</f>
        <v>2.5999999999999999E-2</v>
      </c>
      <c r="H51" s="111">
        <f>'raw alpha mod'!H51</f>
        <v>0.03</v>
      </c>
      <c r="I51" s="111">
        <f>'raw alpha mod'!I51</f>
        <v>3.4000000000000002E-2</v>
      </c>
      <c r="J51" s="111">
        <f>'raw alpha mod'!J51</f>
        <v>3.9E-2</v>
      </c>
      <c r="K51" s="111">
        <f>'raw alpha mod'!K51</f>
        <v>4.2999999999999997E-2</v>
      </c>
      <c r="L51" s="111">
        <f>'raw alpha mod'!L51</f>
        <v>4.7E-2</v>
      </c>
      <c r="M51" s="111">
        <f>'raw alpha mod'!M51</f>
        <v>5.1999999999999998E-2</v>
      </c>
      <c r="N51" s="111">
        <f>'raw alpha mod'!N51</f>
        <v>5.6000000000000001E-2</v>
      </c>
      <c r="O51" s="111">
        <f>'raw alpha mod'!O51</f>
        <v>0.06</v>
      </c>
      <c r="P51" s="111">
        <f>'raw alpha mod'!P51</f>
        <v>6.5000000000000002E-2</v>
      </c>
      <c r="Q51" s="111">
        <f>'raw alpha mod'!Q51</f>
        <v>6.9000000000000006E-2</v>
      </c>
      <c r="R51" s="111">
        <f>'raw alpha mod'!R51</f>
        <v>7.2999999999999995E-2</v>
      </c>
      <c r="S51" s="111">
        <f>'raw alpha mod'!S51</f>
        <v>7.8E-2</v>
      </c>
      <c r="T51" s="111">
        <f>'raw alpha mod'!T51</f>
        <v>8.2000000000000003E-2</v>
      </c>
      <c r="U51" s="111">
        <f>'raw alpha mod'!U51</f>
        <v>8.5999999999999993E-2</v>
      </c>
      <c r="V51" s="111">
        <f>'raw alpha mod'!V51</f>
        <v>0.09</v>
      </c>
      <c r="W51" s="111">
        <f>'raw alpha mod'!W51</f>
        <v>9.5000000000000001E-2</v>
      </c>
      <c r="X51" s="111">
        <f>'raw alpha mod'!X51</f>
        <v>9.9000000000000005E-2</v>
      </c>
      <c r="Y51" s="111">
        <f>'raw alpha mod'!Y51</f>
        <v>0.10299999999999999</v>
      </c>
      <c r="Z51" s="111">
        <f>'raw alpha mod'!Z51</f>
        <v>0.108</v>
      </c>
      <c r="AA51" s="111">
        <f>'raw alpha mod'!AA51</f>
        <v>0.112</v>
      </c>
      <c r="AB51" s="111">
        <f>'raw alpha mod'!AB51</f>
        <v>0.11600000000000001</v>
      </c>
      <c r="AC51" s="111">
        <f>'raw alpha mod'!AC51</f>
        <v>0.121</v>
      </c>
      <c r="AD51" s="111">
        <f>'raw alpha mod'!AD51</f>
        <v>0.125</v>
      </c>
      <c r="AE51" s="111">
        <f>'raw alpha mod'!AE51</f>
        <v>0.129</v>
      </c>
      <c r="AF51" s="111">
        <f>'raw alpha mod'!AF51</f>
        <v>0.17199999999999999</v>
      </c>
      <c r="AG51" s="111">
        <f>'raw alpha mod'!AG51</f>
        <v>0.215</v>
      </c>
      <c r="AH51" s="111">
        <f>'raw alpha mod'!AH51</f>
        <v>0.25800000000000001</v>
      </c>
      <c r="AI51" s="111">
        <f>'raw alpha mod'!AI51</f>
        <v>0.30099999999999999</v>
      </c>
      <c r="AJ51" s="111">
        <f>'raw alpha mod'!AJ51</f>
        <v>0.34499999999999997</v>
      </c>
      <c r="AK51" s="111">
        <f>'raw alpha mod'!AK51</f>
        <v>0.38800000000000001</v>
      </c>
      <c r="AL51" s="111">
        <f>'raw alpha mod'!AL51</f>
        <v>4.0000000000000001E-3</v>
      </c>
      <c r="AM51" s="111">
        <f>'raw alpha mod'!AM51</f>
        <v>8.9999999999999993E-3</v>
      </c>
      <c r="AN51" s="111">
        <f>'raw alpha mod'!AN51</f>
        <v>1.2999999999999999E-2</v>
      </c>
      <c r="AO51" s="111">
        <f>'raw alpha mod'!AO51</f>
        <v>1.7000000000000001E-2</v>
      </c>
      <c r="AP51" s="111">
        <f>'raw alpha mod'!AP51</f>
        <v>2.1999999999999999E-2</v>
      </c>
    </row>
    <row r="52" spans="1:42" x14ac:dyDescent="0.35">
      <c r="A52" s="77" t="str">
        <f>'raw alpha mod'!A52</f>
        <v>scissors-c16o</v>
      </c>
      <c r="B52" s="111">
        <f>'raw alpha mod'!B52</f>
        <v>4.0000000000000001E-3</v>
      </c>
      <c r="C52" s="111">
        <f>'raw alpha mod'!C52</f>
        <v>8.9999999999999993E-3</v>
      </c>
      <c r="D52" s="111">
        <f>'raw alpha mod'!D52</f>
        <v>1.2999999999999999E-2</v>
      </c>
      <c r="E52" s="111">
        <f>'raw alpha mod'!E52</f>
        <v>1.7000000000000001E-2</v>
      </c>
      <c r="F52" s="111">
        <f>'raw alpha mod'!F52</f>
        <v>2.1999999999999999E-2</v>
      </c>
      <c r="G52" s="111">
        <f>'raw alpha mod'!G52</f>
        <v>2.5999999999999999E-2</v>
      </c>
      <c r="H52" s="111">
        <f>'raw alpha mod'!H52</f>
        <v>0.03</v>
      </c>
      <c r="I52" s="111">
        <f>'raw alpha mod'!I52</f>
        <v>3.4000000000000002E-2</v>
      </c>
      <c r="J52" s="111">
        <f>'raw alpha mod'!J52</f>
        <v>3.9E-2</v>
      </c>
      <c r="K52" s="111">
        <f>'raw alpha mod'!K52</f>
        <v>4.2999999999999997E-2</v>
      </c>
      <c r="L52" s="111">
        <f>'raw alpha mod'!L52</f>
        <v>4.7E-2</v>
      </c>
      <c r="M52" s="111">
        <f>'raw alpha mod'!M52</f>
        <v>5.1999999999999998E-2</v>
      </c>
      <c r="N52" s="111">
        <f>'raw alpha mod'!N52</f>
        <v>5.6000000000000001E-2</v>
      </c>
      <c r="O52" s="111">
        <f>'raw alpha mod'!O52</f>
        <v>0.06</v>
      </c>
      <c r="P52" s="111">
        <f>'raw alpha mod'!P52</f>
        <v>6.5000000000000002E-2</v>
      </c>
      <c r="Q52" s="111">
        <f>'raw alpha mod'!Q52</f>
        <v>6.9000000000000006E-2</v>
      </c>
      <c r="R52" s="111">
        <f>'raw alpha mod'!R52</f>
        <v>7.2999999999999995E-2</v>
      </c>
      <c r="S52" s="111">
        <f>'raw alpha mod'!S52</f>
        <v>7.8E-2</v>
      </c>
      <c r="T52" s="111">
        <f>'raw alpha mod'!T52</f>
        <v>8.2000000000000003E-2</v>
      </c>
      <c r="U52" s="111">
        <f>'raw alpha mod'!U52</f>
        <v>8.5999999999999993E-2</v>
      </c>
      <c r="V52" s="111">
        <f>'raw alpha mod'!V52</f>
        <v>0.09</v>
      </c>
      <c r="W52" s="111">
        <f>'raw alpha mod'!W52</f>
        <v>9.5000000000000001E-2</v>
      </c>
      <c r="X52" s="111">
        <f>'raw alpha mod'!X52</f>
        <v>9.9000000000000005E-2</v>
      </c>
      <c r="Y52" s="111">
        <f>'raw alpha mod'!Y52</f>
        <v>0.10299999999999999</v>
      </c>
      <c r="Z52" s="111">
        <f>'raw alpha mod'!Z52</f>
        <v>0.108</v>
      </c>
      <c r="AA52" s="111">
        <f>'raw alpha mod'!AA52</f>
        <v>0.112</v>
      </c>
      <c r="AB52" s="111">
        <f>'raw alpha mod'!AB52</f>
        <v>0.11600000000000001</v>
      </c>
      <c r="AC52" s="111">
        <f>'raw alpha mod'!AC52</f>
        <v>0.121</v>
      </c>
      <c r="AD52" s="111">
        <f>'raw alpha mod'!AD52</f>
        <v>0.125</v>
      </c>
      <c r="AE52" s="111">
        <f>'raw alpha mod'!AE52</f>
        <v>0.129</v>
      </c>
      <c r="AF52" s="111">
        <f>'raw alpha mod'!AF52</f>
        <v>0.17199999999999999</v>
      </c>
      <c r="AG52" s="111">
        <f>'raw alpha mod'!AG52</f>
        <v>0.215</v>
      </c>
      <c r="AH52" s="111">
        <f>'raw alpha mod'!AH52</f>
        <v>0.25800000000000001</v>
      </c>
      <c r="AI52" s="111">
        <f>'raw alpha mod'!AI52</f>
        <v>0.30099999999999999</v>
      </c>
      <c r="AJ52" s="111">
        <f>'raw alpha mod'!AJ52</f>
        <v>0.34499999999999997</v>
      </c>
      <c r="AK52" s="111">
        <f>'raw alpha mod'!AK52</f>
        <v>0.38800000000000001</v>
      </c>
      <c r="AL52" s="111">
        <f>'raw alpha mod'!AL52</f>
        <v>4.0000000000000001E-3</v>
      </c>
      <c r="AM52" s="111">
        <f>'raw alpha mod'!AM52</f>
        <v>8.9999999999999993E-3</v>
      </c>
      <c r="AN52" s="111">
        <f>'raw alpha mod'!AN52</f>
        <v>1.2999999999999999E-2</v>
      </c>
      <c r="AO52" s="111">
        <f>'raw alpha mod'!AO52</f>
        <v>1.7000000000000001E-2</v>
      </c>
      <c r="AP52" s="111">
        <f>'raw alpha mod'!AP52</f>
        <v>2.1999999999999999E-2</v>
      </c>
    </row>
    <row r="53" spans="1:42" x14ac:dyDescent="0.35">
      <c r="A53" s="77">
        <f>'raw alpha mod'!A53</f>
        <v>0</v>
      </c>
      <c r="B53" s="111">
        <f>'raw alpha mod'!B53</f>
        <v>0</v>
      </c>
      <c r="C53" s="111">
        <f>'raw alpha mod'!C53</f>
        <v>0</v>
      </c>
      <c r="D53" s="111">
        <f>'raw alpha mod'!D53</f>
        <v>0</v>
      </c>
      <c r="E53" s="111">
        <f>'raw alpha mod'!E53</f>
        <v>0</v>
      </c>
      <c r="F53" s="111">
        <f>'raw alpha mod'!F53</f>
        <v>0</v>
      </c>
      <c r="G53" s="111">
        <f>'raw alpha mod'!G53</f>
        <v>0</v>
      </c>
      <c r="H53" s="111">
        <f>'raw alpha mod'!H53</f>
        <v>0</v>
      </c>
      <c r="I53" s="111">
        <f>'raw alpha mod'!I53</f>
        <v>0</v>
      </c>
      <c r="J53" s="111">
        <f>'raw alpha mod'!J53</f>
        <v>0</v>
      </c>
      <c r="K53" s="111">
        <f>'raw alpha mod'!K53</f>
        <v>0</v>
      </c>
      <c r="L53" s="111">
        <f>'raw alpha mod'!L53</f>
        <v>0</v>
      </c>
      <c r="M53" s="111">
        <f>'raw alpha mod'!M53</f>
        <v>0</v>
      </c>
      <c r="N53" s="111">
        <f>'raw alpha mod'!N53</f>
        <v>0</v>
      </c>
      <c r="O53" s="111">
        <f>'raw alpha mod'!O53</f>
        <v>0</v>
      </c>
      <c r="P53" s="111">
        <f>'raw alpha mod'!P53</f>
        <v>0</v>
      </c>
      <c r="Q53" s="111">
        <f>'raw alpha mod'!Q53</f>
        <v>0</v>
      </c>
      <c r="R53" s="111">
        <f>'raw alpha mod'!R53</f>
        <v>0</v>
      </c>
      <c r="S53" s="111">
        <f>'raw alpha mod'!S53</f>
        <v>0</v>
      </c>
      <c r="T53" s="111">
        <f>'raw alpha mod'!T53</f>
        <v>0</v>
      </c>
      <c r="U53" s="111">
        <f>'raw alpha mod'!U53</f>
        <v>0</v>
      </c>
      <c r="V53" s="111">
        <f>'raw alpha mod'!V53</f>
        <v>0</v>
      </c>
      <c r="W53" s="111">
        <f>'raw alpha mod'!W53</f>
        <v>0</v>
      </c>
      <c r="X53" s="111">
        <f>'raw alpha mod'!X53</f>
        <v>0</v>
      </c>
      <c r="Y53" s="111">
        <f>'raw alpha mod'!Y53</f>
        <v>0</v>
      </c>
      <c r="Z53" s="111">
        <f>'raw alpha mod'!Z53</f>
        <v>0</v>
      </c>
      <c r="AA53" s="111">
        <f>'raw alpha mod'!AA53</f>
        <v>0</v>
      </c>
      <c r="AB53" s="111">
        <f>'raw alpha mod'!AB53</f>
        <v>0</v>
      </c>
      <c r="AC53" s="111">
        <f>'raw alpha mod'!AC53</f>
        <v>0</v>
      </c>
      <c r="AD53" s="111">
        <f>'raw alpha mod'!AD53</f>
        <v>0</v>
      </c>
      <c r="AE53" s="111">
        <f>'raw alpha mod'!AE53</f>
        <v>0</v>
      </c>
      <c r="AF53" s="111">
        <f>'raw alpha mod'!AF53</f>
        <v>0</v>
      </c>
      <c r="AG53" s="111">
        <f>'raw alpha mod'!AG53</f>
        <v>0</v>
      </c>
      <c r="AH53" s="111">
        <f>'raw alpha mod'!AH53</f>
        <v>0</v>
      </c>
      <c r="AI53" s="111">
        <f>'raw alpha mod'!AI53</f>
        <v>0</v>
      </c>
      <c r="AJ53" s="111">
        <f>'raw alpha mod'!AJ53</f>
        <v>0</v>
      </c>
      <c r="AK53" s="111">
        <f>'raw alpha mod'!AK53</f>
        <v>0</v>
      </c>
      <c r="AL53" s="111">
        <f>'raw alpha mod'!AL53</f>
        <v>0</v>
      </c>
      <c r="AM53" s="111">
        <f>'raw alpha mod'!AM53</f>
        <v>0</v>
      </c>
      <c r="AN53" s="111">
        <f>'raw alpha mod'!AN53</f>
        <v>0</v>
      </c>
      <c r="AO53" s="111">
        <f>'raw alpha mod'!AO53</f>
        <v>0</v>
      </c>
      <c r="AP53" s="111">
        <f>'raw alpha mod'!AP53</f>
        <v>0</v>
      </c>
    </row>
  </sheetData>
  <pageMargins left="0.7" right="0.7" top="0.75" bottom="0.75" header="0.3" footer="0.3"/>
  <pageSetup orientation="portrait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3">
    <tabColor rgb="FFFFC000"/>
  </sheetPr>
  <dimension ref="A1:MW52"/>
  <sheetViews>
    <sheetView workbookViewId="0">
      <selection activeCell="B1" sqref="B1"/>
    </sheetView>
  </sheetViews>
  <sheetFormatPr baseColWidth="10" defaultColWidth="9.1796875" defaultRowHeight="14.5" x14ac:dyDescent="0.35"/>
  <cols>
    <col min="1" max="1" width="14.26953125" style="126" bestFit="1" customWidth="1"/>
    <col min="2" max="30" width="6.90625" style="100" bestFit="1" customWidth="1"/>
    <col min="31" max="37" width="6.36328125" style="100" bestFit="1" customWidth="1"/>
    <col min="38" max="66" width="7.54296875" style="100" bestFit="1" customWidth="1"/>
    <col min="67" max="73" width="6.36328125" style="100" bestFit="1" customWidth="1"/>
    <col min="74" max="102" width="6.81640625" style="100" bestFit="1" customWidth="1"/>
    <col min="103" max="103" width="6" style="100" bestFit="1" customWidth="1"/>
    <col min="104" max="109" width="6.36328125" style="100" bestFit="1" customWidth="1"/>
    <col min="110" max="138" width="7.453125" style="100" bestFit="1" customWidth="1"/>
    <col min="139" max="145" width="6.36328125" style="100" bestFit="1" customWidth="1"/>
    <col min="146" max="174" width="6.81640625" style="100" bestFit="1" customWidth="1"/>
    <col min="175" max="181" width="6.36328125" style="100" bestFit="1" customWidth="1"/>
    <col min="182" max="210" width="7.453125" style="100" bestFit="1" customWidth="1"/>
    <col min="211" max="217" width="6.36328125" style="100" bestFit="1" customWidth="1"/>
    <col min="218" max="246" width="8.54296875" style="100" bestFit="1" customWidth="1"/>
    <col min="247" max="253" width="7" style="100" bestFit="1" customWidth="1"/>
    <col min="254" max="282" width="9.1796875" style="100" bestFit="1" customWidth="1"/>
    <col min="283" max="289" width="7.6328125" style="100" bestFit="1" customWidth="1"/>
    <col min="290" max="318" width="8.453125" style="100" bestFit="1" customWidth="1"/>
    <col min="319" max="325" width="6.90625" style="100" bestFit="1" customWidth="1"/>
    <col min="326" max="354" width="9.08984375" style="100" bestFit="1" customWidth="1"/>
    <col min="355" max="361" width="7.54296875" style="100" bestFit="1" customWidth="1"/>
    <col min="362" max="16384" width="9.1796875" style="100"/>
  </cols>
  <sheetData>
    <row r="1" spans="1:361" x14ac:dyDescent="0.35">
      <c r="B1" s="145" t="s">
        <v>325</v>
      </c>
      <c r="C1" s="145" t="s">
        <v>335</v>
      </c>
      <c r="D1" s="145" t="s">
        <v>345</v>
      </c>
      <c r="E1" s="145" t="s">
        <v>355</v>
      </c>
      <c r="F1" s="145" t="s">
        <v>365</v>
      </c>
      <c r="G1" s="145" t="s">
        <v>375</v>
      </c>
      <c r="H1" s="145" t="s">
        <v>385</v>
      </c>
      <c r="I1" s="145" t="s">
        <v>395</v>
      </c>
      <c r="J1" s="145" t="s">
        <v>405</v>
      </c>
      <c r="K1" s="145" t="s">
        <v>415</v>
      </c>
      <c r="L1" s="145" t="s">
        <v>425</v>
      </c>
      <c r="M1" s="145" t="s">
        <v>435</v>
      </c>
      <c r="N1" s="145" t="s">
        <v>445</v>
      </c>
      <c r="O1" s="145" t="s">
        <v>455</v>
      </c>
      <c r="P1" s="145" t="s">
        <v>465</v>
      </c>
      <c r="Q1" s="145" t="s">
        <v>475</v>
      </c>
      <c r="R1" s="145" t="s">
        <v>485</v>
      </c>
      <c r="S1" s="145" t="s">
        <v>495</v>
      </c>
      <c r="T1" s="145" t="s">
        <v>505</v>
      </c>
      <c r="U1" s="145" t="s">
        <v>515</v>
      </c>
      <c r="V1" s="145" t="s">
        <v>525</v>
      </c>
      <c r="W1" s="145" t="s">
        <v>535</v>
      </c>
      <c r="X1" s="145" t="s">
        <v>545</v>
      </c>
      <c r="Y1" s="145" t="s">
        <v>555</v>
      </c>
      <c r="Z1" s="145" t="s">
        <v>565</v>
      </c>
      <c r="AA1" s="145" t="s">
        <v>575</v>
      </c>
      <c r="AB1" s="145" t="s">
        <v>585</v>
      </c>
      <c r="AC1" s="145" t="s">
        <v>595</v>
      </c>
      <c r="AD1" s="145" t="s">
        <v>605</v>
      </c>
      <c r="AE1" s="145" t="s">
        <v>615</v>
      </c>
      <c r="AF1" s="145" t="s">
        <v>625</v>
      </c>
      <c r="AG1" s="145" t="s">
        <v>635</v>
      </c>
      <c r="AH1" s="145" t="s">
        <v>645</v>
      </c>
      <c r="AI1" s="145" t="s">
        <v>655</v>
      </c>
      <c r="AJ1" s="145" t="s">
        <v>665</v>
      </c>
      <c r="AK1" s="145" t="s">
        <v>675</v>
      </c>
      <c r="AL1" s="145" t="s">
        <v>326</v>
      </c>
      <c r="AM1" s="145" t="s">
        <v>336</v>
      </c>
      <c r="AN1" s="145" t="s">
        <v>346</v>
      </c>
      <c r="AO1" s="145" t="s">
        <v>356</v>
      </c>
      <c r="AP1" s="145" t="s">
        <v>366</v>
      </c>
      <c r="AQ1" s="145" t="s">
        <v>376</v>
      </c>
      <c r="AR1" s="145" t="s">
        <v>386</v>
      </c>
      <c r="AS1" s="145" t="s">
        <v>396</v>
      </c>
      <c r="AT1" s="145" t="s">
        <v>406</v>
      </c>
      <c r="AU1" s="145" t="s">
        <v>416</v>
      </c>
      <c r="AV1" s="145" t="s">
        <v>426</v>
      </c>
      <c r="AW1" s="145" t="s">
        <v>436</v>
      </c>
      <c r="AX1" s="145" t="s">
        <v>446</v>
      </c>
      <c r="AY1" s="145" t="s">
        <v>456</v>
      </c>
      <c r="AZ1" s="145" t="s">
        <v>466</v>
      </c>
      <c r="BA1" s="145" t="s">
        <v>476</v>
      </c>
      <c r="BB1" s="145" t="s">
        <v>486</v>
      </c>
      <c r="BC1" s="145" t="s">
        <v>496</v>
      </c>
      <c r="BD1" s="145" t="s">
        <v>506</v>
      </c>
      <c r="BE1" s="145" t="s">
        <v>516</v>
      </c>
      <c r="BF1" s="145" t="s">
        <v>526</v>
      </c>
      <c r="BG1" s="145" t="s">
        <v>536</v>
      </c>
      <c r="BH1" s="145" t="s">
        <v>546</v>
      </c>
      <c r="BI1" s="145" t="s">
        <v>556</v>
      </c>
      <c r="BJ1" s="145" t="s">
        <v>566</v>
      </c>
      <c r="BK1" s="145" t="s">
        <v>576</v>
      </c>
      <c r="BL1" s="145" t="s">
        <v>586</v>
      </c>
      <c r="BM1" s="145" t="s">
        <v>596</v>
      </c>
      <c r="BN1" s="145" t="s">
        <v>606</v>
      </c>
      <c r="BO1" s="145" t="s">
        <v>616</v>
      </c>
      <c r="BP1" s="145" t="s">
        <v>626</v>
      </c>
      <c r="BQ1" s="145" t="s">
        <v>636</v>
      </c>
      <c r="BR1" s="145" t="s">
        <v>646</v>
      </c>
      <c r="BS1" s="145" t="s">
        <v>656</v>
      </c>
      <c r="BT1" s="145" t="s">
        <v>666</v>
      </c>
      <c r="BU1" s="145" t="s">
        <v>676</v>
      </c>
      <c r="BV1" s="145" t="s">
        <v>327</v>
      </c>
      <c r="BW1" s="145" t="s">
        <v>337</v>
      </c>
      <c r="BX1" s="145" t="s">
        <v>347</v>
      </c>
      <c r="BY1" s="145" t="s">
        <v>357</v>
      </c>
      <c r="BZ1" s="145" t="s">
        <v>367</v>
      </c>
      <c r="CA1" s="145" t="s">
        <v>377</v>
      </c>
      <c r="CB1" s="145" t="s">
        <v>387</v>
      </c>
      <c r="CC1" s="145" t="s">
        <v>397</v>
      </c>
      <c r="CD1" s="145" t="s">
        <v>407</v>
      </c>
      <c r="CE1" s="145" t="s">
        <v>417</v>
      </c>
      <c r="CF1" s="145" t="s">
        <v>427</v>
      </c>
      <c r="CG1" s="145" t="s">
        <v>437</v>
      </c>
      <c r="CH1" s="145" t="s">
        <v>447</v>
      </c>
      <c r="CI1" s="145" t="s">
        <v>457</v>
      </c>
      <c r="CJ1" s="145" t="s">
        <v>467</v>
      </c>
      <c r="CK1" s="145" t="s">
        <v>477</v>
      </c>
      <c r="CL1" s="145" t="s">
        <v>487</v>
      </c>
      <c r="CM1" s="145" t="s">
        <v>497</v>
      </c>
      <c r="CN1" s="145" t="s">
        <v>507</v>
      </c>
      <c r="CO1" s="145" t="s">
        <v>517</v>
      </c>
      <c r="CP1" s="145" t="s">
        <v>527</v>
      </c>
      <c r="CQ1" s="145" t="s">
        <v>537</v>
      </c>
      <c r="CR1" s="145" t="s">
        <v>547</v>
      </c>
      <c r="CS1" s="145" t="s">
        <v>557</v>
      </c>
      <c r="CT1" s="145" t="s">
        <v>567</v>
      </c>
      <c r="CU1" s="145" t="s">
        <v>577</v>
      </c>
      <c r="CV1" s="145" t="s">
        <v>587</v>
      </c>
      <c r="CW1" s="145" t="s">
        <v>597</v>
      </c>
      <c r="CX1" s="145" t="s">
        <v>607</v>
      </c>
      <c r="CY1" s="145" t="s">
        <v>617</v>
      </c>
      <c r="CZ1" s="145" t="s">
        <v>627</v>
      </c>
      <c r="DA1" s="145" t="s">
        <v>637</v>
      </c>
      <c r="DB1" s="145" t="s">
        <v>647</v>
      </c>
      <c r="DC1" s="145" t="s">
        <v>657</v>
      </c>
      <c r="DD1" s="145" t="s">
        <v>667</v>
      </c>
      <c r="DE1" s="145" t="s">
        <v>677</v>
      </c>
      <c r="DF1" s="145" t="s">
        <v>328</v>
      </c>
      <c r="DG1" s="145" t="s">
        <v>338</v>
      </c>
      <c r="DH1" s="145" t="s">
        <v>348</v>
      </c>
      <c r="DI1" s="145" t="s">
        <v>358</v>
      </c>
      <c r="DJ1" s="145" t="s">
        <v>368</v>
      </c>
      <c r="DK1" s="145" t="s">
        <v>378</v>
      </c>
      <c r="DL1" s="145" t="s">
        <v>388</v>
      </c>
      <c r="DM1" s="145" t="s">
        <v>398</v>
      </c>
      <c r="DN1" s="145" t="s">
        <v>408</v>
      </c>
      <c r="DO1" s="145" t="s">
        <v>418</v>
      </c>
      <c r="DP1" s="145" t="s">
        <v>428</v>
      </c>
      <c r="DQ1" s="145" t="s">
        <v>438</v>
      </c>
      <c r="DR1" s="145" t="s">
        <v>448</v>
      </c>
      <c r="DS1" s="145" t="s">
        <v>458</v>
      </c>
      <c r="DT1" s="145" t="s">
        <v>468</v>
      </c>
      <c r="DU1" s="145" t="s">
        <v>478</v>
      </c>
      <c r="DV1" s="145" t="s">
        <v>488</v>
      </c>
      <c r="DW1" s="145" t="s">
        <v>498</v>
      </c>
      <c r="DX1" s="145" t="s">
        <v>508</v>
      </c>
      <c r="DY1" s="145" t="s">
        <v>518</v>
      </c>
      <c r="DZ1" s="145" t="s">
        <v>528</v>
      </c>
      <c r="EA1" s="145" t="s">
        <v>538</v>
      </c>
      <c r="EB1" s="145" t="s">
        <v>548</v>
      </c>
      <c r="EC1" s="145" t="s">
        <v>558</v>
      </c>
      <c r="ED1" s="145" t="s">
        <v>568</v>
      </c>
      <c r="EE1" s="145" t="s">
        <v>578</v>
      </c>
      <c r="EF1" s="145" t="s">
        <v>588</v>
      </c>
      <c r="EG1" s="145" t="s">
        <v>598</v>
      </c>
      <c r="EH1" s="145" t="s">
        <v>608</v>
      </c>
      <c r="EI1" s="145" t="s">
        <v>618</v>
      </c>
      <c r="EJ1" s="145" t="s">
        <v>628</v>
      </c>
      <c r="EK1" s="145" t="s">
        <v>638</v>
      </c>
      <c r="EL1" s="145" t="s">
        <v>648</v>
      </c>
      <c r="EM1" s="145" t="s">
        <v>658</v>
      </c>
      <c r="EN1" s="145" t="s">
        <v>668</v>
      </c>
      <c r="EO1" s="145" t="s">
        <v>678</v>
      </c>
      <c r="EP1" s="145" t="s">
        <v>329</v>
      </c>
      <c r="EQ1" s="145" t="s">
        <v>339</v>
      </c>
      <c r="ER1" s="145" t="s">
        <v>349</v>
      </c>
      <c r="ES1" s="145" t="s">
        <v>359</v>
      </c>
      <c r="ET1" s="145" t="s">
        <v>369</v>
      </c>
      <c r="EU1" s="145" t="s">
        <v>379</v>
      </c>
      <c r="EV1" s="145" t="s">
        <v>389</v>
      </c>
      <c r="EW1" s="145" t="s">
        <v>399</v>
      </c>
      <c r="EX1" s="145" t="s">
        <v>409</v>
      </c>
      <c r="EY1" s="145" t="s">
        <v>419</v>
      </c>
      <c r="EZ1" s="145" t="s">
        <v>429</v>
      </c>
      <c r="FA1" s="145" t="s">
        <v>439</v>
      </c>
      <c r="FB1" s="145" t="s">
        <v>449</v>
      </c>
      <c r="FC1" s="145" t="s">
        <v>459</v>
      </c>
      <c r="FD1" s="145" t="s">
        <v>469</v>
      </c>
      <c r="FE1" s="145" t="s">
        <v>479</v>
      </c>
      <c r="FF1" s="145" t="s">
        <v>489</v>
      </c>
      <c r="FG1" s="145" t="s">
        <v>499</v>
      </c>
      <c r="FH1" s="145" t="s">
        <v>509</v>
      </c>
      <c r="FI1" s="145" t="s">
        <v>519</v>
      </c>
      <c r="FJ1" s="145" t="s">
        <v>529</v>
      </c>
      <c r="FK1" s="145" t="s">
        <v>539</v>
      </c>
      <c r="FL1" s="145" t="s">
        <v>549</v>
      </c>
      <c r="FM1" s="145" t="s">
        <v>559</v>
      </c>
      <c r="FN1" s="145" t="s">
        <v>569</v>
      </c>
      <c r="FO1" s="145" t="s">
        <v>579</v>
      </c>
      <c r="FP1" s="145" t="s">
        <v>589</v>
      </c>
      <c r="FQ1" s="145" t="s">
        <v>599</v>
      </c>
      <c r="FR1" s="145" t="s">
        <v>609</v>
      </c>
      <c r="FS1" s="145" t="s">
        <v>619</v>
      </c>
      <c r="FT1" s="145" t="s">
        <v>629</v>
      </c>
      <c r="FU1" s="145" t="s">
        <v>639</v>
      </c>
      <c r="FV1" s="145" t="s">
        <v>649</v>
      </c>
      <c r="FW1" s="145" t="s">
        <v>659</v>
      </c>
      <c r="FX1" s="145" t="s">
        <v>669</v>
      </c>
      <c r="FY1" s="145" t="s">
        <v>679</v>
      </c>
      <c r="FZ1" s="145" t="s">
        <v>330</v>
      </c>
      <c r="GA1" s="145" t="s">
        <v>340</v>
      </c>
      <c r="GB1" s="145" t="s">
        <v>350</v>
      </c>
      <c r="GC1" s="145" t="s">
        <v>360</v>
      </c>
      <c r="GD1" s="145" t="s">
        <v>370</v>
      </c>
      <c r="GE1" s="145" t="s">
        <v>380</v>
      </c>
      <c r="GF1" s="145" t="s">
        <v>390</v>
      </c>
      <c r="GG1" s="145" t="s">
        <v>400</v>
      </c>
      <c r="GH1" s="145" t="s">
        <v>410</v>
      </c>
      <c r="GI1" s="145" t="s">
        <v>420</v>
      </c>
      <c r="GJ1" s="145" t="s">
        <v>430</v>
      </c>
      <c r="GK1" s="145" t="s">
        <v>440</v>
      </c>
      <c r="GL1" s="145" t="s">
        <v>450</v>
      </c>
      <c r="GM1" s="145" t="s">
        <v>460</v>
      </c>
      <c r="GN1" s="145" t="s">
        <v>470</v>
      </c>
      <c r="GO1" s="145" t="s">
        <v>480</v>
      </c>
      <c r="GP1" s="145" t="s">
        <v>490</v>
      </c>
      <c r="GQ1" s="145" t="s">
        <v>500</v>
      </c>
      <c r="GR1" s="145" t="s">
        <v>510</v>
      </c>
      <c r="GS1" s="145" t="s">
        <v>520</v>
      </c>
      <c r="GT1" s="145" t="s">
        <v>530</v>
      </c>
      <c r="GU1" s="145" t="s">
        <v>540</v>
      </c>
      <c r="GV1" s="145" t="s">
        <v>550</v>
      </c>
      <c r="GW1" s="145" t="s">
        <v>560</v>
      </c>
      <c r="GX1" s="145" t="s">
        <v>570</v>
      </c>
      <c r="GY1" s="145" t="s">
        <v>580</v>
      </c>
      <c r="GZ1" s="145" t="s">
        <v>590</v>
      </c>
      <c r="HA1" s="145" t="s">
        <v>600</v>
      </c>
      <c r="HB1" s="145" t="s">
        <v>610</v>
      </c>
      <c r="HC1" s="145" t="s">
        <v>620</v>
      </c>
      <c r="HD1" s="145" t="s">
        <v>630</v>
      </c>
      <c r="HE1" s="145" t="s">
        <v>640</v>
      </c>
      <c r="HF1" s="145" t="s">
        <v>650</v>
      </c>
      <c r="HG1" s="145" t="s">
        <v>660</v>
      </c>
      <c r="HH1" s="145" t="s">
        <v>670</v>
      </c>
      <c r="HI1" s="145" t="s">
        <v>680</v>
      </c>
      <c r="HJ1" s="145" t="s">
        <v>331</v>
      </c>
      <c r="HK1" s="145" t="s">
        <v>341</v>
      </c>
      <c r="HL1" s="145" t="s">
        <v>351</v>
      </c>
      <c r="HM1" s="145" t="s">
        <v>361</v>
      </c>
      <c r="HN1" s="145" t="s">
        <v>371</v>
      </c>
      <c r="HO1" s="145" t="s">
        <v>381</v>
      </c>
      <c r="HP1" s="145" t="s">
        <v>391</v>
      </c>
      <c r="HQ1" s="145" t="s">
        <v>401</v>
      </c>
      <c r="HR1" s="145" t="s">
        <v>411</v>
      </c>
      <c r="HS1" s="145" t="s">
        <v>421</v>
      </c>
      <c r="HT1" s="145" t="s">
        <v>431</v>
      </c>
      <c r="HU1" s="145" t="s">
        <v>441</v>
      </c>
      <c r="HV1" s="145" t="s">
        <v>451</v>
      </c>
      <c r="HW1" s="145" t="s">
        <v>461</v>
      </c>
      <c r="HX1" s="145" t="s">
        <v>471</v>
      </c>
      <c r="HY1" s="145" t="s">
        <v>481</v>
      </c>
      <c r="HZ1" s="145" t="s">
        <v>491</v>
      </c>
      <c r="IA1" s="145" t="s">
        <v>501</v>
      </c>
      <c r="IB1" s="145" t="s">
        <v>511</v>
      </c>
      <c r="IC1" s="145" t="s">
        <v>521</v>
      </c>
      <c r="ID1" s="145" t="s">
        <v>531</v>
      </c>
      <c r="IE1" s="145" t="s">
        <v>541</v>
      </c>
      <c r="IF1" s="145" t="s">
        <v>551</v>
      </c>
      <c r="IG1" s="145" t="s">
        <v>561</v>
      </c>
      <c r="IH1" s="145" t="s">
        <v>571</v>
      </c>
      <c r="II1" s="145" t="s">
        <v>581</v>
      </c>
      <c r="IJ1" s="145" t="s">
        <v>591</v>
      </c>
      <c r="IK1" s="145" t="s">
        <v>601</v>
      </c>
      <c r="IL1" s="145" t="s">
        <v>611</v>
      </c>
      <c r="IM1" s="145" t="s">
        <v>621</v>
      </c>
      <c r="IN1" s="145" t="s">
        <v>631</v>
      </c>
      <c r="IO1" s="145" t="s">
        <v>641</v>
      </c>
      <c r="IP1" s="145" t="s">
        <v>651</v>
      </c>
      <c r="IQ1" s="145" t="s">
        <v>661</v>
      </c>
      <c r="IR1" s="145" t="s">
        <v>671</v>
      </c>
      <c r="IS1" s="145" t="s">
        <v>681</v>
      </c>
      <c r="IT1" s="145" t="s">
        <v>332</v>
      </c>
      <c r="IU1" s="145" t="s">
        <v>342</v>
      </c>
      <c r="IV1" s="145" t="s">
        <v>352</v>
      </c>
      <c r="IW1" s="145" t="s">
        <v>362</v>
      </c>
      <c r="IX1" s="145" t="s">
        <v>372</v>
      </c>
      <c r="IY1" s="145" t="s">
        <v>382</v>
      </c>
      <c r="IZ1" s="145" t="s">
        <v>392</v>
      </c>
      <c r="JA1" s="145" t="s">
        <v>402</v>
      </c>
      <c r="JB1" s="145" t="s">
        <v>412</v>
      </c>
      <c r="JC1" s="145" t="s">
        <v>422</v>
      </c>
      <c r="JD1" s="145" t="s">
        <v>432</v>
      </c>
      <c r="JE1" s="145" t="s">
        <v>442</v>
      </c>
      <c r="JF1" s="145" t="s">
        <v>452</v>
      </c>
      <c r="JG1" s="145" t="s">
        <v>462</v>
      </c>
      <c r="JH1" s="145" t="s">
        <v>472</v>
      </c>
      <c r="JI1" s="145" t="s">
        <v>482</v>
      </c>
      <c r="JJ1" s="145" t="s">
        <v>492</v>
      </c>
      <c r="JK1" s="145" t="s">
        <v>502</v>
      </c>
      <c r="JL1" s="145" t="s">
        <v>512</v>
      </c>
      <c r="JM1" s="145" t="s">
        <v>522</v>
      </c>
      <c r="JN1" s="145" t="s">
        <v>532</v>
      </c>
      <c r="JO1" s="145" t="s">
        <v>542</v>
      </c>
      <c r="JP1" s="145" t="s">
        <v>552</v>
      </c>
      <c r="JQ1" s="145" t="s">
        <v>562</v>
      </c>
      <c r="JR1" s="145" t="s">
        <v>572</v>
      </c>
      <c r="JS1" s="145" t="s">
        <v>582</v>
      </c>
      <c r="JT1" s="145" t="s">
        <v>592</v>
      </c>
      <c r="JU1" s="145" t="s">
        <v>602</v>
      </c>
      <c r="JV1" s="145" t="s">
        <v>612</v>
      </c>
      <c r="JW1" s="145" t="s">
        <v>622</v>
      </c>
      <c r="JX1" s="145" t="s">
        <v>632</v>
      </c>
      <c r="JY1" s="145" t="s">
        <v>642</v>
      </c>
      <c r="JZ1" s="145" t="s">
        <v>652</v>
      </c>
      <c r="KA1" s="145" t="s">
        <v>662</v>
      </c>
      <c r="KB1" s="145" t="s">
        <v>672</v>
      </c>
      <c r="KC1" s="145" t="s">
        <v>682</v>
      </c>
      <c r="KD1" s="145" t="s">
        <v>333</v>
      </c>
      <c r="KE1" s="145" t="s">
        <v>343</v>
      </c>
      <c r="KF1" s="145" t="s">
        <v>353</v>
      </c>
      <c r="KG1" s="145" t="s">
        <v>363</v>
      </c>
      <c r="KH1" s="145" t="s">
        <v>373</v>
      </c>
      <c r="KI1" s="145" t="s">
        <v>383</v>
      </c>
      <c r="KJ1" s="145" t="s">
        <v>393</v>
      </c>
      <c r="KK1" s="145" t="s">
        <v>403</v>
      </c>
      <c r="KL1" s="145" t="s">
        <v>413</v>
      </c>
      <c r="KM1" s="145" t="s">
        <v>423</v>
      </c>
      <c r="KN1" s="145" t="s">
        <v>433</v>
      </c>
      <c r="KO1" s="145" t="s">
        <v>443</v>
      </c>
      <c r="KP1" s="145" t="s">
        <v>453</v>
      </c>
      <c r="KQ1" s="145" t="s">
        <v>463</v>
      </c>
      <c r="KR1" s="145" t="s">
        <v>473</v>
      </c>
      <c r="KS1" s="145" t="s">
        <v>483</v>
      </c>
      <c r="KT1" s="145" t="s">
        <v>493</v>
      </c>
      <c r="KU1" s="145" t="s">
        <v>503</v>
      </c>
      <c r="KV1" s="145" t="s">
        <v>513</v>
      </c>
      <c r="KW1" s="145" t="s">
        <v>523</v>
      </c>
      <c r="KX1" s="145" t="s">
        <v>533</v>
      </c>
      <c r="KY1" s="145" t="s">
        <v>543</v>
      </c>
      <c r="KZ1" s="145" t="s">
        <v>553</v>
      </c>
      <c r="LA1" s="145" t="s">
        <v>563</v>
      </c>
      <c r="LB1" s="145" t="s">
        <v>573</v>
      </c>
      <c r="LC1" s="145" t="s">
        <v>583</v>
      </c>
      <c r="LD1" s="145" t="s">
        <v>593</v>
      </c>
      <c r="LE1" s="145" t="s">
        <v>603</v>
      </c>
      <c r="LF1" s="145" t="s">
        <v>613</v>
      </c>
      <c r="LG1" s="145" t="s">
        <v>623</v>
      </c>
      <c r="LH1" s="145" t="s">
        <v>633</v>
      </c>
      <c r="LI1" s="145" t="s">
        <v>643</v>
      </c>
      <c r="LJ1" s="145" t="s">
        <v>653</v>
      </c>
      <c r="LK1" s="145" t="s">
        <v>663</v>
      </c>
      <c r="LL1" s="145" t="s">
        <v>673</v>
      </c>
      <c r="LM1" s="145" t="s">
        <v>683</v>
      </c>
      <c r="LN1" s="145" t="s">
        <v>334</v>
      </c>
      <c r="LO1" s="145" t="s">
        <v>344</v>
      </c>
      <c r="LP1" s="145" t="s">
        <v>354</v>
      </c>
      <c r="LQ1" s="145" t="s">
        <v>364</v>
      </c>
      <c r="LR1" s="145" t="s">
        <v>374</v>
      </c>
      <c r="LS1" s="145" t="s">
        <v>384</v>
      </c>
      <c r="LT1" s="145" t="s">
        <v>394</v>
      </c>
      <c r="LU1" s="145" t="s">
        <v>404</v>
      </c>
      <c r="LV1" s="145" t="s">
        <v>414</v>
      </c>
      <c r="LW1" s="145" t="s">
        <v>424</v>
      </c>
      <c r="LX1" s="145" t="s">
        <v>434</v>
      </c>
      <c r="LY1" s="145" t="s">
        <v>444</v>
      </c>
      <c r="LZ1" s="145" t="s">
        <v>454</v>
      </c>
      <c r="MA1" s="145" t="s">
        <v>464</v>
      </c>
      <c r="MB1" s="145" t="s">
        <v>474</v>
      </c>
      <c r="MC1" s="145" t="s">
        <v>484</v>
      </c>
      <c r="MD1" s="145" t="s">
        <v>494</v>
      </c>
      <c r="ME1" s="145" t="s">
        <v>504</v>
      </c>
      <c r="MF1" s="145" t="s">
        <v>514</v>
      </c>
      <c r="MG1" s="145" t="s">
        <v>524</v>
      </c>
      <c r="MH1" s="145" t="s">
        <v>534</v>
      </c>
      <c r="MI1" s="145" t="s">
        <v>544</v>
      </c>
      <c r="MJ1" s="145" t="s">
        <v>554</v>
      </c>
      <c r="MK1" s="145" t="s">
        <v>564</v>
      </c>
      <c r="ML1" s="145" t="s">
        <v>574</v>
      </c>
      <c r="MM1" s="145" t="s">
        <v>584</v>
      </c>
      <c r="MN1" s="145" t="s">
        <v>594</v>
      </c>
      <c r="MO1" s="145" t="s">
        <v>604</v>
      </c>
      <c r="MP1" s="145" t="s">
        <v>614</v>
      </c>
      <c r="MQ1" s="145" t="s">
        <v>624</v>
      </c>
      <c r="MR1" s="145" t="s">
        <v>634</v>
      </c>
      <c r="MS1" s="145" t="s">
        <v>644</v>
      </c>
      <c r="MT1" s="145" t="s">
        <v>654</v>
      </c>
      <c r="MU1" s="145" t="s">
        <v>664</v>
      </c>
      <c r="MV1" s="145" t="s">
        <v>674</v>
      </c>
      <c r="MW1" s="145" t="s">
        <v>684</v>
      </c>
    </row>
    <row r="2" spans="1:361" x14ac:dyDescent="0.35">
      <c r="A2" s="145" t="s">
        <v>210</v>
      </c>
      <c r="B2" s="118">
        <v>7.9000000000000001E-2</v>
      </c>
      <c r="C2" s="118">
        <v>0.158</v>
      </c>
      <c r="D2" s="118">
        <v>0.23699999999999999</v>
      </c>
      <c r="E2" s="118">
        <v>0.316</v>
      </c>
      <c r="F2" s="118">
        <v>0.39500000000000002</v>
      </c>
      <c r="G2" s="118">
        <v>0.47399999999999998</v>
      </c>
      <c r="H2" s="118">
        <v>0.55300000000000005</v>
      </c>
      <c r="I2" s="118">
        <v>0.63200000000000001</v>
      </c>
      <c r="J2" s="118">
        <v>0.71099999999999997</v>
      </c>
      <c r="K2" s="118">
        <v>0.79</v>
      </c>
      <c r="L2" s="118">
        <v>0.86899999999999999</v>
      </c>
      <c r="M2" s="118">
        <v>0.94799999999999995</v>
      </c>
      <c r="N2" s="118">
        <v>1.0269999999999999</v>
      </c>
      <c r="O2" s="118">
        <v>1.1060000000000001</v>
      </c>
      <c r="P2" s="118">
        <v>1.1850000000000001</v>
      </c>
      <c r="Q2" s="118">
        <v>1.264</v>
      </c>
      <c r="R2" s="118">
        <v>1.343</v>
      </c>
      <c r="S2" s="118">
        <v>1.4219999999999999</v>
      </c>
      <c r="T2" s="118">
        <v>1.5009999999999999</v>
      </c>
      <c r="U2" s="118">
        <v>1.58</v>
      </c>
      <c r="V2" s="118">
        <v>1.659</v>
      </c>
      <c r="W2" s="118">
        <v>1.738</v>
      </c>
      <c r="X2" s="118">
        <v>1.8169999999999999</v>
      </c>
      <c r="Y2" s="118">
        <v>1.8959999999999999</v>
      </c>
      <c r="Z2" s="118">
        <v>1.9750000000000001</v>
      </c>
      <c r="AA2" s="118">
        <v>2.0539999999999998</v>
      </c>
      <c r="AB2" s="118">
        <v>2.133</v>
      </c>
      <c r="AC2" s="118">
        <v>2.2120000000000002</v>
      </c>
      <c r="AD2" s="118">
        <v>2.2909999999999999</v>
      </c>
      <c r="AE2" s="118">
        <v>2.37</v>
      </c>
      <c r="AF2" s="118">
        <v>3.1589999999999998</v>
      </c>
      <c r="AG2" s="118">
        <v>3.9489999999999998</v>
      </c>
      <c r="AH2" s="118">
        <v>4.7389999999999999</v>
      </c>
      <c r="AI2" s="118">
        <v>5.5289999999999999</v>
      </c>
      <c r="AJ2" s="118">
        <v>6.319</v>
      </c>
      <c r="AK2" s="118">
        <v>7.109</v>
      </c>
      <c r="AL2" s="118">
        <v>5.8999999999999997E-2</v>
      </c>
      <c r="AM2" s="118">
        <v>0.11799999999999999</v>
      </c>
      <c r="AN2" s="118">
        <v>0.17699999999999999</v>
      </c>
      <c r="AO2" s="118">
        <v>0.23499999999999999</v>
      </c>
      <c r="AP2" s="118">
        <v>0.29399999999999998</v>
      </c>
      <c r="AQ2" s="118">
        <v>0.35299999999999998</v>
      </c>
      <c r="AR2" s="118">
        <v>0.41199999999999998</v>
      </c>
      <c r="AS2" s="118">
        <v>0.47099999999999997</v>
      </c>
      <c r="AT2" s="118">
        <v>0.53</v>
      </c>
      <c r="AU2" s="118">
        <v>0.58899999999999997</v>
      </c>
      <c r="AV2" s="118">
        <v>0.64700000000000002</v>
      </c>
      <c r="AW2" s="118">
        <v>0.70599999999999996</v>
      </c>
      <c r="AX2" s="118">
        <v>0.76500000000000001</v>
      </c>
      <c r="AY2" s="118">
        <v>0.82399999999999995</v>
      </c>
      <c r="AZ2" s="118">
        <v>0.88300000000000001</v>
      </c>
      <c r="BA2" s="118">
        <v>0.94199999999999995</v>
      </c>
      <c r="BB2" s="118">
        <v>1.0009999999999999</v>
      </c>
      <c r="BC2" s="118">
        <v>1.0589999999999999</v>
      </c>
      <c r="BD2" s="118">
        <v>1.1180000000000001</v>
      </c>
      <c r="BE2" s="118">
        <v>1.177</v>
      </c>
      <c r="BF2" s="118">
        <v>1.236</v>
      </c>
      <c r="BG2" s="118">
        <v>1.2949999999999999</v>
      </c>
      <c r="BH2" s="118">
        <v>1.3540000000000001</v>
      </c>
      <c r="BI2" s="118">
        <v>1.413</v>
      </c>
      <c r="BJ2" s="118">
        <v>1.472</v>
      </c>
      <c r="BK2" s="118">
        <v>1.53</v>
      </c>
      <c r="BL2" s="118">
        <v>1.589</v>
      </c>
      <c r="BM2" s="118">
        <v>1.6479999999999999</v>
      </c>
      <c r="BN2" s="118">
        <v>1.7070000000000001</v>
      </c>
      <c r="BO2" s="118">
        <v>1.766</v>
      </c>
      <c r="BP2" s="118">
        <v>2.3540000000000001</v>
      </c>
      <c r="BQ2" s="118">
        <v>2.9430000000000001</v>
      </c>
      <c r="BR2" s="118">
        <v>3.532</v>
      </c>
      <c r="BS2" s="118">
        <v>4.12</v>
      </c>
      <c r="BT2" s="118">
        <v>4.7089999999999996</v>
      </c>
      <c r="BU2" s="118">
        <v>5.2969999999999997</v>
      </c>
      <c r="BV2" s="118">
        <v>2.4E-2</v>
      </c>
      <c r="BW2" s="118">
        <v>4.7E-2</v>
      </c>
      <c r="BX2" s="118">
        <v>7.0999999999999994E-2</v>
      </c>
      <c r="BY2" s="118">
        <v>9.4E-2</v>
      </c>
      <c r="BZ2" s="118">
        <v>0.11799999999999999</v>
      </c>
      <c r="CA2" s="118">
        <v>0.14199999999999999</v>
      </c>
      <c r="CB2" s="118">
        <v>0.16500000000000001</v>
      </c>
      <c r="CC2" s="118">
        <v>0.189</v>
      </c>
      <c r="CD2" s="118">
        <v>0.21199999999999999</v>
      </c>
      <c r="CE2" s="118">
        <v>0.23599999999999999</v>
      </c>
      <c r="CF2" s="118">
        <v>0.26</v>
      </c>
      <c r="CG2" s="118">
        <v>0.28299999999999997</v>
      </c>
      <c r="CH2" s="118">
        <v>0.307</v>
      </c>
      <c r="CI2" s="118">
        <v>0.33</v>
      </c>
      <c r="CJ2" s="118">
        <v>0.35399999999999998</v>
      </c>
      <c r="CK2" s="118">
        <v>0.378</v>
      </c>
      <c r="CL2" s="118">
        <v>0.40100000000000002</v>
      </c>
      <c r="CM2" s="118">
        <v>0.42499999999999999</v>
      </c>
      <c r="CN2" s="118">
        <v>0.44800000000000001</v>
      </c>
      <c r="CO2" s="118">
        <v>0.47199999999999998</v>
      </c>
      <c r="CP2" s="118">
        <v>0.496</v>
      </c>
      <c r="CQ2" s="118">
        <v>0.51900000000000002</v>
      </c>
      <c r="CR2" s="118">
        <v>0.54300000000000004</v>
      </c>
      <c r="CS2" s="118">
        <v>0.56599999999999995</v>
      </c>
      <c r="CT2" s="118">
        <v>0.59</v>
      </c>
      <c r="CU2" s="118">
        <v>0.61399999999999999</v>
      </c>
      <c r="CV2" s="118">
        <v>0.63700000000000001</v>
      </c>
      <c r="CW2" s="118">
        <v>0.66100000000000003</v>
      </c>
      <c r="CX2" s="118">
        <v>0.68400000000000005</v>
      </c>
      <c r="CY2" s="118">
        <v>0.70799999999999996</v>
      </c>
      <c r="CZ2" s="118">
        <v>0.94399999999999995</v>
      </c>
      <c r="DA2" s="118">
        <v>1.18</v>
      </c>
      <c r="DB2" s="118">
        <v>1.4159999999999999</v>
      </c>
      <c r="DC2" s="118">
        <v>1.6519999999999999</v>
      </c>
      <c r="DD2" s="118">
        <v>1.8879999999999999</v>
      </c>
      <c r="DE2" s="118">
        <v>2.1240000000000001</v>
      </c>
      <c r="DF2" s="118">
        <v>2.4E-2</v>
      </c>
      <c r="DG2" s="118">
        <v>4.7E-2</v>
      </c>
      <c r="DH2" s="118">
        <v>7.0999999999999994E-2</v>
      </c>
      <c r="DI2" s="118">
        <v>9.4E-2</v>
      </c>
      <c r="DJ2" s="118">
        <v>0.11799999999999999</v>
      </c>
      <c r="DK2" s="118">
        <v>0.14199999999999999</v>
      </c>
      <c r="DL2" s="118">
        <v>0.16500000000000001</v>
      </c>
      <c r="DM2" s="118">
        <v>0.189</v>
      </c>
      <c r="DN2" s="118">
        <v>0.21199999999999999</v>
      </c>
      <c r="DO2" s="118">
        <v>0.23599999999999999</v>
      </c>
      <c r="DP2" s="118">
        <v>0.26</v>
      </c>
      <c r="DQ2" s="118">
        <v>0.28299999999999997</v>
      </c>
      <c r="DR2" s="118">
        <v>0.307</v>
      </c>
      <c r="DS2" s="118">
        <v>0.33</v>
      </c>
      <c r="DT2" s="118">
        <v>0.35399999999999998</v>
      </c>
      <c r="DU2" s="118">
        <v>0.378</v>
      </c>
      <c r="DV2" s="118">
        <v>0.40100000000000002</v>
      </c>
      <c r="DW2" s="118">
        <v>0.42499999999999999</v>
      </c>
      <c r="DX2" s="118">
        <v>0.44800000000000001</v>
      </c>
      <c r="DY2" s="118">
        <v>0.47199999999999998</v>
      </c>
      <c r="DZ2" s="118">
        <v>0.496</v>
      </c>
      <c r="EA2" s="118">
        <v>0.51900000000000002</v>
      </c>
      <c r="EB2" s="118">
        <v>0.54300000000000004</v>
      </c>
      <c r="EC2" s="118">
        <v>0.56599999999999995</v>
      </c>
      <c r="ED2" s="118">
        <v>0.59</v>
      </c>
      <c r="EE2" s="118">
        <v>0.61399999999999999</v>
      </c>
      <c r="EF2" s="118">
        <v>0.63700000000000001</v>
      </c>
      <c r="EG2" s="118">
        <v>0.66100000000000003</v>
      </c>
      <c r="EH2" s="118">
        <v>0.68400000000000005</v>
      </c>
      <c r="EI2" s="118">
        <v>0.70799999999999996</v>
      </c>
      <c r="EJ2" s="118">
        <v>0.94399999999999995</v>
      </c>
      <c r="EK2" s="118">
        <v>1.18</v>
      </c>
      <c r="EL2" s="118">
        <v>1.4159999999999999</v>
      </c>
      <c r="EM2" s="118">
        <v>1.6519999999999999</v>
      </c>
      <c r="EN2" s="118">
        <v>1.8879999999999999</v>
      </c>
      <c r="EO2" s="118">
        <v>2.1240000000000001</v>
      </c>
      <c r="EP2" s="118">
        <v>3.5000000000000003E-2</v>
      </c>
      <c r="EQ2" s="118">
        <v>6.9000000000000006E-2</v>
      </c>
      <c r="ER2" s="118">
        <v>0.104</v>
      </c>
      <c r="ES2" s="118">
        <v>0.13900000000000001</v>
      </c>
      <c r="ET2" s="118">
        <v>0.17299999999999999</v>
      </c>
      <c r="EU2" s="118">
        <v>0.20799999999999999</v>
      </c>
      <c r="EV2" s="118">
        <v>0.24299999999999999</v>
      </c>
      <c r="EW2" s="118">
        <v>0.27700000000000002</v>
      </c>
      <c r="EX2" s="118">
        <v>0.312</v>
      </c>
      <c r="EY2" s="118">
        <v>0.34699999999999998</v>
      </c>
      <c r="EZ2" s="118">
        <v>0.38100000000000001</v>
      </c>
      <c r="FA2" s="118">
        <v>0.41599999999999998</v>
      </c>
      <c r="FB2" s="118">
        <v>0.45100000000000001</v>
      </c>
      <c r="FC2" s="118">
        <v>0.48499999999999999</v>
      </c>
      <c r="FD2" s="118">
        <v>0.52</v>
      </c>
      <c r="FE2" s="118">
        <v>0.55500000000000005</v>
      </c>
      <c r="FF2" s="118">
        <v>0.58899999999999997</v>
      </c>
      <c r="FG2" s="118">
        <v>0.624</v>
      </c>
      <c r="FH2" s="118">
        <v>0.65800000000000003</v>
      </c>
      <c r="FI2" s="118">
        <v>0.69299999999999995</v>
      </c>
      <c r="FJ2" s="118">
        <v>0.72799999999999998</v>
      </c>
      <c r="FK2" s="118">
        <v>0.76200000000000001</v>
      </c>
      <c r="FL2" s="118">
        <v>0.79700000000000004</v>
      </c>
      <c r="FM2" s="118">
        <v>0.83199999999999996</v>
      </c>
      <c r="FN2" s="118">
        <v>0.86599999999999999</v>
      </c>
      <c r="FO2" s="118">
        <v>0.90100000000000002</v>
      </c>
      <c r="FP2" s="118">
        <v>0.93600000000000005</v>
      </c>
      <c r="FQ2" s="118">
        <v>0.97</v>
      </c>
      <c r="FR2" s="118">
        <v>1.0049999999999999</v>
      </c>
      <c r="FS2" s="118">
        <v>1.04</v>
      </c>
      <c r="FT2" s="118">
        <v>1.3859999999999999</v>
      </c>
      <c r="FU2" s="118">
        <v>1.7330000000000001</v>
      </c>
      <c r="FV2" s="118">
        <v>2.0790000000000002</v>
      </c>
      <c r="FW2" s="118">
        <v>2.4260000000000002</v>
      </c>
      <c r="FX2" s="118">
        <v>2.7730000000000001</v>
      </c>
      <c r="FY2" s="118">
        <v>3.1190000000000002</v>
      </c>
      <c r="FZ2" s="118">
        <v>0.03</v>
      </c>
      <c r="GA2" s="118">
        <v>0.06</v>
      </c>
      <c r="GB2" s="118">
        <v>8.8999999999999996E-2</v>
      </c>
      <c r="GC2" s="118">
        <v>0.11899999999999999</v>
      </c>
      <c r="GD2" s="118">
        <v>0.14899999999999999</v>
      </c>
      <c r="GE2" s="118">
        <v>0.17899999999999999</v>
      </c>
      <c r="GF2" s="118">
        <v>0.20799999999999999</v>
      </c>
      <c r="GG2" s="118">
        <v>0.23799999999999999</v>
      </c>
      <c r="GH2" s="118">
        <v>0.26800000000000002</v>
      </c>
      <c r="GI2" s="118">
        <v>0.29799999999999999</v>
      </c>
      <c r="GJ2" s="118">
        <v>0.32700000000000001</v>
      </c>
      <c r="GK2" s="118">
        <v>0.35699999999999998</v>
      </c>
      <c r="GL2" s="118">
        <v>0.38700000000000001</v>
      </c>
      <c r="GM2" s="118">
        <v>0.41699999999999998</v>
      </c>
      <c r="GN2" s="118">
        <v>0.44600000000000001</v>
      </c>
      <c r="GO2" s="118">
        <v>0.47599999999999998</v>
      </c>
      <c r="GP2" s="118">
        <v>0.50600000000000001</v>
      </c>
      <c r="GQ2" s="118">
        <v>0.53600000000000003</v>
      </c>
      <c r="GR2" s="118">
        <v>0.56499999999999995</v>
      </c>
      <c r="GS2" s="118">
        <v>0.59499999999999997</v>
      </c>
      <c r="GT2" s="118">
        <v>0.625</v>
      </c>
      <c r="GU2" s="118">
        <v>0.65500000000000003</v>
      </c>
      <c r="GV2" s="118">
        <v>0.68500000000000005</v>
      </c>
      <c r="GW2" s="118">
        <v>0.71399999999999997</v>
      </c>
      <c r="GX2" s="118">
        <v>0.74399999999999999</v>
      </c>
      <c r="GY2" s="118">
        <v>0.77400000000000002</v>
      </c>
      <c r="GZ2" s="118">
        <v>0.80400000000000005</v>
      </c>
      <c r="HA2" s="118">
        <v>0.83299999999999996</v>
      </c>
      <c r="HB2" s="118">
        <v>0.86299999999999999</v>
      </c>
      <c r="HC2" s="118">
        <v>0.89300000000000002</v>
      </c>
      <c r="HD2" s="118">
        <v>1.19</v>
      </c>
      <c r="HE2" s="118">
        <v>1.488</v>
      </c>
      <c r="HF2" s="118">
        <v>1.786</v>
      </c>
      <c r="HG2" s="118">
        <v>2.0830000000000002</v>
      </c>
      <c r="HH2" s="118">
        <v>2.3809999999999998</v>
      </c>
      <c r="HI2" s="118">
        <v>2.6789999999999998</v>
      </c>
      <c r="HJ2" s="118">
        <v>2.5619999999999998</v>
      </c>
      <c r="HK2" s="118">
        <v>101.249</v>
      </c>
      <c r="HL2" s="118">
        <v>0</v>
      </c>
      <c r="HM2" s="118">
        <v>0</v>
      </c>
      <c r="HN2" s="118">
        <v>0</v>
      </c>
      <c r="HO2" s="118">
        <v>0</v>
      </c>
      <c r="HP2" s="118">
        <v>0</v>
      </c>
      <c r="HQ2" s="118">
        <v>0</v>
      </c>
      <c r="HR2" s="118">
        <v>0</v>
      </c>
      <c r="HS2" s="118">
        <v>0</v>
      </c>
      <c r="HT2" s="118">
        <v>0</v>
      </c>
      <c r="HU2" s="118">
        <v>0</v>
      </c>
      <c r="HV2" s="118">
        <v>0</v>
      </c>
      <c r="HW2" s="118">
        <v>0</v>
      </c>
      <c r="HX2" s="118">
        <v>-1</v>
      </c>
      <c r="HY2" s="118">
        <v>0</v>
      </c>
      <c r="HZ2" s="118">
        <v>-1</v>
      </c>
      <c r="IA2" s="118">
        <v>-1</v>
      </c>
      <c r="IB2" s="118">
        <v>0</v>
      </c>
      <c r="IC2" s="118">
        <v>-1</v>
      </c>
      <c r="ID2" s="118">
        <v>-1</v>
      </c>
      <c r="IE2" s="118">
        <v>0</v>
      </c>
      <c r="IF2" s="118">
        <v>-1</v>
      </c>
      <c r="IG2" s="118">
        <v>0</v>
      </c>
      <c r="IH2" s="118">
        <v>-1</v>
      </c>
      <c r="II2" s="118">
        <v>0</v>
      </c>
      <c r="IJ2" s="118">
        <v>-1</v>
      </c>
      <c r="IK2" s="118">
        <v>0</v>
      </c>
      <c r="IL2" s="118">
        <v>0</v>
      </c>
      <c r="IM2" s="118">
        <v>-1</v>
      </c>
      <c r="IN2" s="118">
        <v>-1</v>
      </c>
      <c r="IO2" s="118">
        <v>-1</v>
      </c>
      <c r="IP2" s="118">
        <v>-1</v>
      </c>
      <c r="IQ2" s="118">
        <v>-1</v>
      </c>
      <c r="IR2" s="118">
        <v>-1</v>
      </c>
      <c r="IS2" s="118">
        <v>0</v>
      </c>
      <c r="IT2" s="118">
        <v>2.5619999999999998</v>
      </c>
      <c r="IU2" s="118">
        <v>0</v>
      </c>
      <c r="IV2" s="118">
        <v>0</v>
      </c>
      <c r="IW2" s="118">
        <v>0</v>
      </c>
      <c r="IX2" s="118">
        <v>0</v>
      </c>
      <c r="IY2" s="118">
        <v>0</v>
      </c>
      <c r="IZ2" s="118">
        <v>0</v>
      </c>
      <c r="JA2" s="118">
        <v>0</v>
      </c>
      <c r="JB2" s="118">
        <v>0</v>
      </c>
      <c r="JC2" s="118">
        <v>0</v>
      </c>
      <c r="JD2" s="118">
        <v>-1</v>
      </c>
      <c r="JE2" s="118">
        <v>-1</v>
      </c>
      <c r="JF2" s="118">
        <v>-1</v>
      </c>
      <c r="JG2" s="118">
        <v>-1</v>
      </c>
      <c r="JH2" s="118">
        <v>0</v>
      </c>
      <c r="JI2" s="118">
        <v>-1</v>
      </c>
      <c r="JJ2" s="118">
        <v>0</v>
      </c>
      <c r="JK2" s="118">
        <v>-1</v>
      </c>
      <c r="JL2" s="118">
        <v>-1</v>
      </c>
      <c r="JM2" s="118">
        <v>-1</v>
      </c>
      <c r="JN2" s="118">
        <v>0</v>
      </c>
      <c r="JO2" s="118">
        <v>-1</v>
      </c>
      <c r="JP2" s="118">
        <v>0</v>
      </c>
      <c r="JQ2" s="118">
        <v>-1</v>
      </c>
      <c r="JR2" s="118">
        <v>0</v>
      </c>
      <c r="JS2" s="118">
        <v>-1</v>
      </c>
      <c r="JT2" s="118">
        <v>0</v>
      </c>
      <c r="JU2" s="118">
        <v>-1</v>
      </c>
      <c r="JV2" s="118">
        <v>-1</v>
      </c>
      <c r="JW2" s="118">
        <v>0</v>
      </c>
      <c r="JX2" s="118">
        <v>-1</v>
      </c>
      <c r="JY2" s="118">
        <v>0</v>
      </c>
      <c r="JZ2" s="118">
        <v>0</v>
      </c>
      <c r="KA2" s="118">
        <v>0</v>
      </c>
      <c r="KB2" s="118">
        <v>-1</v>
      </c>
      <c r="KC2" s="118">
        <v>-1</v>
      </c>
      <c r="KD2" s="118">
        <v>2.621</v>
      </c>
      <c r="KE2" s="118">
        <v>103.57899999999999</v>
      </c>
      <c r="KF2" s="118">
        <v>0</v>
      </c>
      <c r="KG2" s="118">
        <v>0</v>
      </c>
      <c r="KH2" s="118">
        <v>0</v>
      </c>
      <c r="KI2" s="118">
        <v>0</v>
      </c>
      <c r="KJ2" s="118">
        <v>0</v>
      </c>
      <c r="KK2" s="118">
        <v>0</v>
      </c>
      <c r="KL2" s="118">
        <v>0</v>
      </c>
      <c r="KM2" s="118">
        <v>0</v>
      </c>
      <c r="KN2" s="118">
        <v>-1</v>
      </c>
      <c r="KO2" s="118">
        <v>-1</v>
      </c>
      <c r="KP2" s="118">
        <v>-1</v>
      </c>
      <c r="KQ2" s="118">
        <v>-1</v>
      </c>
      <c r="KR2" s="118">
        <v>-1</v>
      </c>
      <c r="KS2" s="118">
        <v>-1</v>
      </c>
      <c r="KT2" s="118">
        <v>-1</v>
      </c>
      <c r="KU2" s="118">
        <v>-1</v>
      </c>
      <c r="KV2" s="118">
        <v>-1</v>
      </c>
      <c r="KW2" s="118">
        <v>-1</v>
      </c>
      <c r="KX2" s="118">
        <v>-1</v>
      </c>
      <c r="KY2" s="118">
        <v>-1</v>
      </c>
      <c r="KZ2" s="118">
        <v>-1</v>
      </c>
      <c r="LA2" s="118">
        <v>-1</v>
      </c>
      <c r="LB2" s="118">
        <v>-1</v>
      </c>
      <c r="LC2" s="118">
        <v>-1</v>
      </c>
      <c r="LD2" s="118">
        <v>-1</v>
      </c>
      <c r="LE2" s="118">
        <v>-1</v>
      </c>
      <c r="LF2" s="118">
        <v>-1</v>
      </c>
      <c r="LG2" s="118">
        <v>-1</v>
      </c>
      <c r="LH2" s="118">
        <v>-1</v>
      </c>
      <c r="LI2" s="118">
        <v>-1</v>
      </c>
      <c r="LJ2" s="118">
        <v>-1</v>
      </c>
      <c r="LK2" s="118">
        <v>-1</v>
      </c>
      <c r="LL2" s="118">
        <v>-1</v>
      </c>
      <c r="LM2" s="118">
        <v>-1</v>
      </c>
      <c r="LN2" s="118">
        <v>1.363</v>
      </c>
      <c r="LO2" s="118">
        <v>53.866</v>
      </c>
      <c r="LP2" s="118">
        <v>0</v>
      </c>
      <c r="LQ2" s="118">
        <v>0</v>
      </c>
      <c r="LR2" s="118">
        <v>0</v>
      </c>
      <c r="LS2" s="118">
        <v>0</v>
      </c>
      <c r="LT2" s="118">
        <v>0</v>
      </c>
      <c r="LU2" s="118">
        <v>0</v>
      </c>
      <c r="LV2" s="118">
        <v>0</v>
      </c>
      <c r="LW2" s="118">
        <v>0</v>
      </c>
      <c r="LX2" s="118">
        <v>0</v>
      </c>
      <c r="LY2" s="118">
        <v>0</v>
      </c>
      <c r="LZ2" s="118">
        <v>0</v>
      </c>
      <c r="MA2" s="118">
        <v>0</v>
      </c>
      <c r="MB2" s="118">
        <v>0</v>
      </c>
      <c r="MC2" s="118">
        <v>0</v>
      </c>
      <c r="MD2" s="118">
        <v>0</v>
      </c>
      <c r="ME2" s="118">
        <v>0</v>
      </c>
      <c r="MF2" s="118">
        <v>0</v>
      </c>
      <c r="MG2" s="118">
        <v>0</v>
      </c>
      <c r="MH2" s="118">
        <v>0</v>
      </c>
      <c r="MI2" s="118">
        <v>0</v>
      </c>
      <c r="MJ2" s="118">
        <v>0</v>
      </c>
      <c r="MK2" s="118">
        <v>0</v>
      </c>
      <c r="ML2" s="118">
        <v>0</v>
      </c>
      <c r="MM2" s="118">
        <v>0</v>
      </c>
      <c r="MN2" s="118">
        <v>0</v>
      </c>
      <c r="MO2" s="118">
        <v>0</v>
      </c>
      <c r="MP2" s="118">
        <v>0</v>
      </c>
      <c r="MQ2" s="118">
        <v>0</v>
      </c>
      <c r="MR2" s="118">
        <v>0</v>
      </c>
      <c r="MS2" s="118">
        <v>0</v>
      </c>
      <c r="MT2" s="118">
        <v>0</v>
      </c>
      <c r="MU2" s="118">
        <v>0</v>
      </c>
      <c r="MV2" s="118">
        <v>0</v>
      </c>
      <c r="MW2" s="118">
        <v>0</v>
      </c>
    </row>
    <row r="3" spans="1:361" x14ac:dyDescent="0.35">
      <c r="A3" s="145" t="s">
        <v>213</v>
      </c>
      <c r="B3" s="118">
        <v>9.5000000000000001E-2</v>
      </c>
      <c r="C3" s="118">
        <v>0.191</v>
      </c>
      <c r="D3" s="118">
        <v>0.28599999999999998</v>
      </c>
      <c r="E3" s="118">
        <v>0.38100000000000001</v>
      </c>
      <c r="F3" s="118">
        <v>0.47599999999999998</v>
      </c>
      <c r="G3" s="118">
        <v>0.57199999999999995</v>
      </c>
      <c r="H3" s="118">
        <v>0.66700000000000004</v>
      </c>
      <c r="I3" s="118">
        <v>0.76200000000000001</v>
      </c>
      <c r="J3" s="118">
        <v>0.85799999999999998</v>
      </c>
      <c r="K3" s="118">
        <v>0.95299999999999996</v>
      </c>
      <c r="L3" s="118">
        <v>1.048</v>
      </c>
      <c r="M3" s="118">
        <v>1.143</v>
      </c>
      <c r="N3" s="118">
        <v>1.2390000000000001</v>
      </c>
      <c r="O3" s="118">
        <v>1.3340000000000001</v>
      </c>
      <c r="P3" s="118">
        <v>1.429</v>
      </c>
      <c r="Q3" s="118">
        <v>1.524</v>
      </c>
      <c r="R3" s="118">
        <v>1.62</v>
      </c>
      <c r="S3" s="118">
        <v>1.7150000000000001</v>
      </c>
      <c r="T3" s="118">
        <v>1.81</v>
      </c>
      <c r="U3" s="118">
        <v>1.9059999999999999</v>
      </c>
      <c r="V3" s="118">
        <v>2.0009999999999999</v>
      </c>
      <c r="W3" s="118">
        <v>2.0960000000000001</v>
      </c>
      <c r="X3" s="118">
        <v>2.1909999999999998</v>
      </c>
      <c r="Y3" s="118">
        <v>2.2869999999999999</v>
      </c>
      <c r="Z3" s="118">
        <v>2.3820000000000001</v>
      </c>
      <c r="AA3" s="118">
        <v>2.4769999999999999</v>
      </c>
      <c r="AB3" s="118">
        <v>2.573</v>
      </c>
      <c r="AC3" s="118">
        <v>2.6680000000000001</v>
      </c>
      <c r="AD3" s="118">
        <v>2.7629999999999999</v>
      </c>
      <c r="AE3" s="118">
        <v>2.8580000000000001</v>
      </c>
      <c r="AF3" s="118">
        <v>3.8109999999999999</v>
      </c>
      <c r="AG3" s="118">
        <v>4.7640000000000002</v>
      </c>
      <c r="AH3" s="118">
        <v>5.7169999999999996</v>
      </c>
      <c r="AI3" s="118">
        <v>6.67</v>
      </c>
      <c r="AJ3" s="118">
        <v>7.6219999999999999</v>
      </c>
      <c r="AK3" s="118">
        <v>8.5749999999999993</v>
      </c>
      <c r="AL3" s="118">
        <v>0.26600000000000001</v>
      </c>
      <c r="AM3" s="118">
        <v>0.53300000000000003</v>
      </c>
      <c r="AN3" s="118">
        <v>0.79900000000000004</v>
      </c>
      <c r="AO3" s="118">
        <v>1.0649999999999999</v>
      </c>
      <c r="AP3" s="118">
        <v>1.331</v>
      </c>
      <c r="AQ3" s="118">
        <v>1.5980000000000001</v>
      </c>
      <c r="AR3" s="118">
        <v>1.8640000000000001</v>
      </c>
      <c r="AS3" s="118">
        <v>2.13</v>
      </c>
      <c r="AT3" s="118">
        <v>2.3969999999999998</v>
      </c>
      <c r="AU3" s="118">
        <v>2.6629999999999998</v>
      </c>
      <c r="AV3" s="118">
        <v>2.9289999999999998</v>
      </c>
      <c r="AW3" s="118">
        <v>3.1949999999999998</v>
      </c>
      <c r="AX3" s="118">
        <v>3.4620000000000002</v>
      </c>
      <c r="AY3" s="118">
        <v>3.7280000000000002</v>
      </c>
      <c r="AZ3" s="118">
        <v>3.9940000000000002</v>
      </c>
      <c r="BA3" s="118">
        <v>4.26</v>
      </c>
      <c r="BB3" s="118">
        <v>4.5270000000000001</v>
      </c>
      <c r="BC3" s="118">
        <v>4.7930000000000001</v>
      </c>
      <c r="BD3" s="118">
        <v>5.0590000000000002</v>
      </c>
      <c r="BE3" s="118">
        <v>5.3259999999999996</v>
      </c>
      <c r="BF3" s="118">
        <v>5.5919999999999996</v>
      </c>
      <c r="BG3" s="118">
        <v>5.8579999999999997</v>
      </c>
      <c r="BH3" s="118">
        <v>6.1239999999999997</v>
      </c>
      <c r="BI3" s="118">
        <v>6.391</v>
      </c>
      <c r="BJ3" s="118">
        <v>6.657</v>
      </c>
      <c r="BK3" s="118">
        <v>6.923</v>
      </c>
      <c r="BL3" s="118">
        <v>7.19</v>
      </c>
      <c r="BM3" s="118">
        <v>7.4560000000000004</v>
      </c>
      <c r="BN3" s="118">
        <v>7.7220000000000004</v>
      </c>
      <c r="BO3" s="118">
        <v>7.9880000000000004</v>
      </c>
      <c r="BP3" s="118">
        <v>10.651</v>
      </c>
      <c r="BQ3" s="118">
        <v>13.314</v>
      </c>
      <c r="BR3" s="118">
        <v>15.977</v>
      </c>
      <c r="BS3" s="118">
        <v>18.64</v>
      </c>
      <c r="BT3" s="118">
        <v>21.302</v>
      </c>
      <c r="BU3" s="118">
        <v>23.965</v>
      </c>
      <c r="BV3" s="118">
        <v>0.23699999999999999</v>
      </c>
      <c r="BW3" s="118">
        <v>0.47299999999999998</v>
      </c>
      <c r="BX3" s="118">
        <v>0.71</v>
      </c>
      <c r="BY3" s="118">
        <v>0.94699999999999995</v>
      </c>
      <c r="BZ3" s="118">
        <v>1.1839999999999999</v>
      </c>
      <c r="CA3" s="118">
        <v>1.42</v>
      </c>
      <c r="CB3" s="118">
        <v>1.657</v>
      </c>
      <c r="CC3" s="118">
        <v>1.8939999999999999</v>
      </c>
      <c r="CD3" s="118">
        <v>2.1309999999999998</v>
      </c>
      <c r="CE3" s="118">
        <v>2.367</v>
      </c>
      <c r="CF3" s="118">
        <v>2.6040000000000001</v>
      </c>
      <c r="CG3" s="118">
        <v>2.8410000000000002</v>
      </c>
      <c r="CH3" s="118">
        <v>3.0779999999999998</v>
      </c>
      <c r="CI3" s="118">
        <v>3.3140000000000001</v>
      </c>
      <c r="CJ3" s="118">
        <v>3.5510000000000002</v>
      </c>
      <c r="CK3" s="118">
        <v>3.7879999999999998</v>
      </c>
      <c r="CL3" s="118">
        <v>4.0250000000000004</v>
      </c>
      <c r="CM3" s="118">
        <v>4.2610000000000001</v>
      </c>
      <c r="CN3" s="118">
        <v>4.4980000000000002</v>
      </c>
      <c r="CO3" s="118">
        <v>4.7350000000000003</v>
      </c>
      <c r="CP3" s="118">
        <v>4.9710000000000001</v>
      </c>
      <c r="CQ3" s="118">
        <v>5.2080000000000002</v>
      </c>
      <c r="CR3" s="118">
        <v>5.4450000000000003</v>
      </c>
      <c r="CS3" s="118">
        <v>5.6820000000000004</v>
      </c>
      <c r="CT3" s="118">
        <v>5.9180000000000001</v>
      </c>
      <c r="CU3" s="118">
        <v>6.1550000000000002</v>
      </c>
      <c r="CV3" s="118">
        <v>6.3920000000000003</v>
      </c>
      <c r="CW3" s="118">
        <v>6.6289999999999996</v>
      </c>
      <c r="CX3" s="118">
        <v>6.8650000000000002</v>
      </c>
      <c r="CY3" s="118">
        <v>7.1020000000000003</v>
      </c>
      <c r="CZ3" s="118">
        <v>9.4689999999999994</v>
      </c>
      <c r="DA3" s="118">
        <v>11.837</v>
      </c>
      <c r="DB3" s="118">
        <v>14.204000000000001</v>
      </c>
      <c r="DC3" s="118">
        <v>16.571999999999999</v>
      </c>
      <c r="DD3" s="118">
        <v>18.939</v>
      </c>
      <c r="DE3" s="118">
        <v>21.306000000000001</v>
      </c>
      <c r="DF3" s="118">
        <v>0.114</v>
      </c>
      <c r="DG3" s="118">
        <v>0.22900000000000001</v>
      </c>
      <c r="DH3" s="118">
        <v>0.34300000000000003</v>
      </c>
      <c r="DI3" s="118">
        <v>0.45800000000000002</v>
      </c>
      <c r="DJ3" s="118">
        <v>0.57199999999999995</v>
      </c>
      <c r="DK3" s="118">
        <v>0.68700000000000006</v>
      </c>
      <c r="DL3" s="118">
        <v>0.80100000000000005</v>
      </c>
      <c r="DM3" s="118">
        <v>0.91500000000000004</v>
      </c>
      <c r="DN3" s="118">
        <v>1.03</v>
      </c>
      <c r="DO3" s="118">
        <v>1.1439999999999999</v>
      </c>
      <c r="DP3" s="118">
        <v>1.2589999999999999</v>
      </c>
      <c r="DQ3" s="118">
        <v>1.373</v>
      </c>
      <c r="DR3" s="118">
        <v>1.488</v>
      </c>
      <c r="DS3" s="118">
        <v>1.6020000000000001</v>
      </c>
      <c r="DT3" s="118">
        <v>1.716</v>
      </c>
      <c r="DU3" s="118">
        <v>1.831</v>
      </c>
      <c r="DV3" s="118">
        <v>1.9450000000000001</v>
      </c>
      <c r="DW3" s="118">
        <v>2.06</v>
      </c>
      <c r="DX3" s="118">
        <v>2.1739999999999999</v>
      </c>
      <c r="DY3" s="118">
        <v>2.2879999999999998</v>
      </c>
      <c r="DZ3" s="118">
        <v>2.403</v>
      </c>
      <c r="EA3" s="118">
        <v>2.5169999999999999</v>
      </c>
      <c r="EB3" s="118">
        <v>2.6320000000000001</v>
      </c>
      <c r="EC3" s="118">
        <v>2.746</v>
      </c>
      <c r="ED3" s="118">
        <v>2.8610000000000002</v>
      </c>
      <c r="EE3" s="118">
        <v>2.9750000000000001</v>
      </c>
      <c r="EF3" s="118">
        <v>3.089</v>
      </c>
      <c r="EG3" s="118">
        <v>3.2040000000000002</v>
      </c>
      <c r="EH3" s="118">
        <v>3.3180000000000001</v>
      </c>
      <c r="EI3" s="118">
        <v>3.4329999999999998</v>
      </c>
      <c r="EJ3" s="118">
        <v>4.577</v>
      </c>
      <c r="EK3" s="118">
        <v>5.7210000000000001</v>
      </c>
      <c r="EL3" s="118">
        <v>6.8650000000000002</v>
      </c>
      <c r="EM3" s="118">
        <v>8.01</v>
      </c>
      <c r="EN3" s="118">
        <v>9.1539999999999999</v>
      </c>
      <c r="EO3" s="118">
        <v>10.298</v>
      </c>
      <c r="EP3" s="118">
        <v>8.4000000000000005E-2</v>
      </c>
      <c r="EQ3" s="118">
        <v>0.16800000000000001</v>
      </c>
      <c r="ER3" s="118">
        <v>0.252</v>
      </c>
      <c r="ES3" s="118">
        <v>0.33600000000000002</v>
      </c>
      <c r="ET3" s="118">
        <v>0.42</v>
      </c>
      <c r="EU3" s="118">
        <v>0.505</v>
      </c>
      <c r="EV3" s="118">
        <v>0.58899999999999997</v>
      </c>
      <c r="EW3" s="118">
        <v>0.67300000000000004</v>
      </c>
      <c r="EX3" s="118">
        <v>0.75700000000000001</v>
      </c>
      <c r="EY3" s="118">
        <v>0.84099999999999997</v>
      </c>
      <c r="EZ3" s="118">
        <v>0.92500000000000004</v>
      </c>
      <c r="FA3" s="118">
        <v>1.0089999999999999</v>
      </c>
      <c r="FB3" s="118">
        <v>1.093</v>
      </c>
      <c r="FC3" s="118">
        <v>1.177</v>
      </c>
      <c r="FD3" s="118">
        <v>1.2609999999999999</v>
      </c>
      <c r="FE3" s="118">
        <v>1.3460000000000001</v>
      </c>
      <c r="FF3" s="118">
        <v>1.43</v>
      </c>
      <c r="FG3" s="118">
        <v>1.514</v>
      </c>
      <c r="FH3" s="118">
        <v>1.5980000000000001</v>
      </c>
      <c r="FI3" s="118">
        <v>1.6819999999999999</v>
      </c>
      <c r="FJ3" s="118">
        <v>1.766</v>
      </c>
      <c r="FK3" s="118">
        <v>1.85</v>
      </c>
      <c r="FL3" s="118">
        <v>1.9339999999999999</v>
      </c>
      <c r="FM3" s="118">
        <v>2.0179999999999998</v>
      </c>
      <c r="FN3" s="118">
        <v>2.1019999999999999</v>
      </c>
      <c r="FO3" s="118">
        <v>2.1869999999999998</v>
      </c>
      <c r="FP3" s="118">
        <v>2.2709999999999999</v>
      </c>
      <c r="FQ3" s="118">
        <v>2.355</v>
      </c>
      <c r="FR3" s="118">
        <v>2.4390000000000001</v>
      </c>
      <c r="FS3" s="118">
        <v>2.5230000000000001</v>
      </c>
      <c r="FT3" s="118">
        <v>3.3639999999999999</v>
      </c>
      <c r="FU3" s="118">
        <v>4.2050000000000001</v>
      </c>
      <c r="FV3" s="118">
        <v>5.0460000000000003</v>
      </c>
      <c r="FW3" s="118">
        <v>5.8869999999999996</v>
      </c>
      <c r="FX3" s="118">
        <v>6.7279999999999998</v>
      </c>
      <c r="FY3" s="118">
        <v>7.569</v>
      </c>
      <c r="FZ3" s="118">
        <v>8.5000000000000006E-2</v>
      </c>
      <c r="GA3" s="118">
        <v>0.17100000000000001</v>
      </c>
      <c r="GB3" s="118">
        <v>0.25600000000000001</v>
      </c>
      <c r="GC3" s="118">
        <v>0.34200000000000003</v>
      </c>
      <c r="GD3" s="118">
        <v>0.42699999999999999</v>
      </c>
      <c r="GE3" s="118">
        <v>0.51200000000000001</v>
      </c>
      <c r="GF3" s="118">
        <v>0.59799999999999998</v>
      </c>
      <c r="GG3" s="118">
        <v>0.68300000000000005</v>
      </c>
      <c r="GH3" s="118">
        <v>0.76800000000000002</v>
      </c>
      <c r="GI3" s="118">
        <v>0.85399999999999998</v>
      </c>
      <c r="GJ3" s="118">
        <v>0.93899999999999995</v>
      </c>
      <c r="GK3" s="118">
        <v>1.0249999999999999</v>
      </c>
      <c r="GL3" s="118">
        <v>1.1100000000000001</v>
      </c>
      <c r="GM3" s="118">
        <v>1.1950000000000001</v>
      </c>
      <c r="GN3" s="118">
        <v>1.2809999999999999</v>
      </c>
      <c r="GO3" s="118">
        <v>1.3660000000000001</v>
      </c>
      <c r="GP3" s="118">
        <v>1.4510000000000001</v>
      </c>
      <c r="GQ3" s="118">
        <v>1.5369999999999999</v>
      </c>
      <c r="GR3" s="118">
        <v>1.6220000000000001</v>
      </c>
      <c r="GS3" s="118">
        <v>1.708</v>
      </c>
      <c r="GT3" s="118">
        <v>1.7929999999999999</v>
      </c>
      <c r="GU3" s="118">
        <v>1.8779999999999999</v>
      </c>
      <c r="GV3" s="118">
        <v>1.964</v>
      </c>
      <c r="GW3" s="118">
        <v>2.0489999999999999</v>
      </c>
      <c r="GX3" s="118">
        <v>2.1349999999999998</v>
      </c>
      <c r="GY3" s="118">
        <v>2.2200000000000002</v>
      </c>
      <c r="GZ3" s="118">
        <v>2.3050000000000002</v>
      </c>
      <c r="HA3" s="118">
        <v>2.391</v>
      </c>
      <c r="HB3" s="118">
        <v>2.476</v>
      </c>
      <c r="HC3" s="118">
        <v>2.5609999999999999</v>
      </c>
      <c r="HD3" s="118">
        <v>3.415</v>
      </c>
      <c r="HE3" s="118">
        <v>4.2690000000000001</v>
      </c>
      <c r="HF3" s="118">
        <v>5.1230000000000002</v>
      </c>
      <c r="HG3" s="118">
        <v>5.9770000000000003</v>
      </c>
      <c r="HH3" s="118">
        <v>6.8310000000000004</v>
      </c>
      <c r="HI3" s="118">
        <v>7.6840000000000002</v>
      </c>
      <c r="HJ3" s="118">
        <v>0</v>
      </c>
      <c r="HK3" s="118">
        <v>0</v>
      </c>
      <c r="HL3" s="118">
        <v>0</v>
      </c>
      <c r="HM3" s="118">
        <v>0</v>
      </c>
      <c r="HN3" s="118">
        <v>0</v>
      </c>
      <c r="HO3" s="118">
        <v>0</v>
      </c>
      <c r="HP3" s="118">
        <v>0</v>
      </c>
      <c r="HQ3" s="118">
        <v>0</v>
      </c>
      <c r="HR3" s="118">
        <v>0</v>
      </c>
      <c r="HS3" s="118">
        <v>0</v>
      </c>
      <c r="HT3" s="118">
        <v>0</v>
      </c>
      <c r="HU3" s="118">
        <v>0</v>
      </c>
      <c r="HV3" s="118">
        <v>0</v>
      </c>
      <c r="HW3" s="118">
        <v>0</v>
      </c>
      <c r="HX3" s="118">
        <v>0</v>
      </c>
      <c r="HY3" s="118">
        <v>0</v>
      </c>
      <c r="HZ3" s="118">
        <v>0</v>
      </c>
      <c r="IA3" s="118">
        <v>0</v>
      </c>
      <c r="IB3" s="118">
        <v>0</v>
      </c>
      <c r="IC3" s="118">
        <v>0</v>
      </c>
      <c r="ID3" s="118">
        <v>0</v>
      </c>
      <c r="IE3" s="118">
        <v>0</v>
      </c>
      <c r="IF3" s="118">
        <v>0</v>
      </c>
      <c r="IG3" s="118">
        <v>0</v>
      </c>
      <c r="IH3" s="118">
        <v>0</v>
      </c>
      <c r="II3" s="118">
        <v>0</v>
      </c>
      <c r="IJ3" s="118">
        <v>0</v>
      </c>
      <c r="IK3" s="118">
        <v>0</v>
      </c>
      <c r="IL3" s="118">
        <v>0</v>
      </c>
      <c r="IM3" s="118">
        <v>0</v>
      </c>
      <c r="IN3" s="118">
        <v>0</v>
      </c>
      <c r="IO3" s="118">
        <v>0</v>
      </c>
      <c r="IP3" s="118">
        <v>0</v>
      </c>
      <c r="IQ3" s="118">
        <v>0</v>
      </c>
      <c r="IR3" s="118">
        <v>0</v>
      </c>
      <c r="IS3" s="118">
        <v>0</v>
      </c>
      <c r="IT3" s="118">
        <v>-1</v>
      </c>
      <c r="IU3" s="118">
        <v>-1</v>
      </c>
      <c r="IV3" s="118">
        <v>-1</v>
      </c>
      <c r="IW3" s="118">
        <v>-1</v>
      </c>
      <c r="IX3" s="118">
        <v>-1</v>
      </c>
      <c r="IY3" s="118">
        <v>-1</v>
      </c>
      <c r="IZ3" s="118">
        <v>-1</v>
      </c>
      <c r="JA3" s="118">
        <v>-1</v>
      </c>
      <c r="JB3" s="118">
        <v>-1</v>
      </c>
      <c r="JC3" s="118">
        <v>-1</v>
      </c>
      <c r="JD3" s="118">
        <v>-1</v>
      </c>
      <c r="JE3" s="118">
        <v>-1</v>
      </c>
      <c r="JF3" s="118">
        <v>-1</v>
      </c>
      <c r="JG3" s="118">
        <v>-1</v>
      </c>
      <c r="JH3" s="118">
        <v>-1</v>
      </c>
      <c r="JI3" s="118">
        <v>-1</v>
      </c>
      <c r="JJ3" s="118">
        <v>-1</v>
      </c>
      <c r="JK3" s="118">
        <v>-1</v>
      </c>
      <c r="JL3" s="118">
        <v>-1</v>
      </c>
      <c r="JM3" s="118">
        <v>-1</v>
      </c>
      <c r="JN3" s="118">
        <v>-1</v>
      </c>
      <c r="JO3" s="118">
        <v>-1</v>
      </c>
      <c r="JP3" s="118">
        <v>-1</v>
      </c>
      <c r="JQ3" s="118">
        <v>-1</v>
      </c>
      <c r="JR3" s="118">
        <v>-1</v>
      </c>
      <c r="JS3" s="118">
        <v>-1</v>
      </c>
      <c r="JT3" s="118">
        <v>-1</v>
      </c>
      <c r="JU3" s="118">
        <v>-1</v>
      </c>
      <c r="JV3" s="118">
        <v>-1</v>
      </c>
      <c r="JW3" s="118">
        <v>-1</v>
      </c>
      <c r="JX3" s="118">
        <v>-1</v>
      </c>
      <c r="JY3" s="118">
        <v>-1</v>
      </c>
      <c r="JZ3" s="118">
        <v>-1</v>
      </c>
      <c r="KA3" s="118">
        <v>-1</v>
      </c>
      <c r="KB3" s="118">
        <v>-1</v>
      </c>
      <c r="KC3" s="118">
        <v>-1</v>
      </c>
      <c r="KD3" s="118">
        <v>0</v>
      </c>
      <c r="KE3" s="118">
        <v>0</v>
      </c>
      <c r="KF3" s="118">
        <v>0</v>
      </c>
      <c r="KG3" s="118">
        <v>0</v>
      </c>
      <c r="KH3" s="118">
        <v>0</v>
      </c>
      <c r="KI3" s="118">
        <v>0</v>
      </c>
      <c r="KJ3" s="118">
        <v>0</v>
      </c>
      <c r="KK3" s="118">
        <v>0</v>
      </c>
      <c r="KL3" s="118">
        <v>0</v>
      </c>
      <c r="KM3" s="118">
        <v>0</v>
      </c>
      <c r="KN3" s="118">
        <v>0</v>
      </c>
      <c r="KO3" s="118">
        <v>0</v>
      </c>
      <c r="KP3" s="118">
        <v>0</v>
      </c>
      <c r="KQ3" s="118">
        <v>0</v>
      </c>
      <c r="KR3" s="118">
        <v>0</v>
      </c>
      <c r="KS3" s="118">
        <v>0</v>
      </c>
      <c r="KT3" s="118">
        <v>0</v>
      </c>
      <c r="KU3" s="118">
        <v>0</v>
      </c>
      <c r="KV3" s="118">
        <v>0</v>
      </c>
      <c r="KW3" s="118">
        <v>0</v>
      </c>
      <c r="KX3" s="118">
        <v>0</v>
      </c>
      <c r="KY3" s="118">
        <v>0</v>
      </c>
      <c r="KZ3" s="118">
        <v>0</v>
      </c>
      <c r="LA3" s="118">
        <v>0</v>
      </c>
      <c r="LB3" s="118">
        <v>0</v>
      </c>
      <c r="LC3" s="118">
        <v>0</v>
      </c>
      <c r="LD3" s="118">
        <v>0</v>
      </c>
      <c r="LE3" s="118">
        <v>0</v>
      </c>
      <c r="LF3" s="118">
        <v>0</v>
      </c>
      <c r="LG3" s="118">
        <v>0</v>
      </c>
      <c r="LH3" s="118">
        <v>0</v>
      </c>
      <c r="LI3" s="118">
        <v>0</v>
      </c>
      <c r="LJ3" s="118">
        <v>0</v>
      </c>
      <c r="LK3" s="118">
        <v>0</v>
      </c>
      <c r="LL3" s="118">
        <v>0</v>
      </c>
      <c r="LM3" s="118">
        <v>0</v>
      </c>
      <c r="LN3" s="118">
        <v>-1</v>
      </c>
      <c r="LO3" s="118">
        <v>-1</v>
      </c>
      <c r="LP3" s="118">
        <v>-1</v>
      </c>
      <c r="LQ3" s="118">
        <v>-1</v>
      </c>
      <c r="LR3" s="118">
        <v>-1</v>
      </c>
      <c r="LS3" s="118">
        <v>-1</v>
      </c>
      <c r="LT3" s="118">
        <v>-1</v>
      </c>
      <c r="LU3" s="118">
        <v>-1</v>
      </c>
      <c r="LV3" s="118">
        <v>-1</v>
      </c>
      <c r="LW3" s="118">
        <v>-1</v>
      </c>
      <c r="LX3" s="118">
        <v>-1</v>
      </c>
      <c r="LY3" s="118">
        <v>-1</v>
      </c>
      <c r="LZ3" s="118">
        <v>-1</v>
      </c>
      <c r="MA3" s="118">
        <v>-1</v>
      </c>
      <c r="MB3" s="118">
        <v>-1</v>
      </c>
      <c r="MC3" s="118">
        <v>-1</v>
      </c>
      <c r="MD3" s="118">
        <v>-1</v>
      </c>
      <c r="ME3" s="118">
        <v>-1</v>
      </c>
      <c r="MF3" s="118">
        <v>-1</v>
      </c>
      <c r="MG3" s="118">
        <v>-1</v>
      </c>
      <c r="MH3" s="118">
        <v>-1</v>
      </c>
      <c r="MI3" s="118">
        <v>-1</v>
      </c>
      <c r="MJ3" s="118">
        <v>-1</v>
      </c>
      <c r="MK3" s="118">
        <v>-1</v>
      </c>
      <c r="ML3" s="118">
        <v>-1</v>
      </c>
      <c r="MM3" s="118">
        <v>-1</v>
      </c>
      <c r="MN3" s="118">
        <v>-1</v>
      </c>
      <c r="MO3" s="118">
        <v>-1</v>
      </c>
      <c r="MP3" s="118">
        <v>-1</v>
      </c>
      <c r="MQ3" s="118">
        <v>-1</v>
      </c>
      <c r="MR3" s="118">
        <v>-1</v>
      </c>
      <c r="MS3" s="118">
        <v>-1</v>
      </c>
      <c r="MT3" s="118">
        <v>-1</v>
      </c>
      <c r="MU3" s="118">
        <v>-1</v>
      </c>
      <c r="MV3" s="118">
        <v>-1</v>
      </c>
      <c r="MW3" s="118">
        <v>-1</v>
      </c>
    </row>
    <row r="4" spans="1:361" x14ac:dyDescent="0.35">
      <c r="A4" s="145" t="s">
        <v>214</v>
      </c>
      <c r="B4" s="118">
        <v>5.8999999999999997E-2</v>
      </c>
      <c r="C4" s="118">
        <v>0.11899999999999999</v>
      </c>
      <c r="D4" s="118">
        <v>0</v>
      </c>
      <c r="E4" s="118">
        <v>0.23799999999999999</v>
      </c>
      <c r="F4" s="118">
        <v>0.29699999999999999</v>
      </c>
      <c r="G4" s="118">
        <v>0</v>
      </c>
      <c r="H4" s="118">
        <v>0.41599999999999998</v>
      </c>
      <c r="I4" s="118">
        <v>0.47499999999999998</v>
      </c>
      <c r="J4" s="118">
        <v>0.53500000000000003</v>
      </c>
      <c r="K4" s="118">
        <v>0.59399999999999997</v>
      </c>
      <c r="L4" s="118">
        <v>0</v>
      </c>
      <c r="M4" s="118">
        <v>0</v>
      </c>
      <c r="N4" s="118">
        <v>0</v>
      </c>
      <c r="O4" s="118">
        <v>0.83199999999999996</v>
      </c>
      <c r="P4" s="118">
        <v>0.89100000000000001</v>
      </c>
      <c r="Q4" s="118">
        <v>0.95099999999999996</v>
      </c>
      <c r="R4" s="118">
        <v>1.01</v>
      </c>
      <c r="S4" s="118">
        <v>1.07</v>
      </c>
      <c r="T4" s="118">
        <v>1.129</v>
      </c>
      <c r="U4" s="118">
        <v>1.1890000000000001</v>
      </c>
      <c r="V4" s="118">
        <v>1.248</v>
      </c>
      <c r="W4" s="118">
        <v>0</v>
      </c>
      <c r="X4" s="118">
        <v>1.367</v>
      </c>
      <c r="Y4" s="118">
        <v>0</v>
      </c>
      <c r="Z4" s="118">
        <v>0</v>
      </c>
      <c r="AA4" s="118">
        <v>0</v>
      </c>
      <c r="AB4" s="118">
        <v>0</v>
      </c>
      <c r="AC4" s="118">
        <v>1.6639999999999999</v>
      </c>
      <c r="AD4" s="118">
        <v>0</v>
      </c>
      <c r="AE4" s="118">
        <v>1.7829999999999999</v>
      </c>
      <c r="AF4" s="118">
        <v>2.3769999999999998</v>
      </c>
      <c r="AG4" s="118">
        <v>0</v>
      </c>
      <c r="AH4" s="118">
        <v>3.5659999999999998</v>
      </c>
      <c r="AI4" s="118">
        <v>0</v>
      </c>
      <c r="AJ4" s="118">
        <v>4.7549999999999999</v>
      </c>
      <c r="AK4" s="118">
        <v>5.3490000000000002</v>
      </c>
      <c r="AL4" s="118">
        <v>5.8999999999999997E-2</v>
      </c>
      <c r="AM4" s="118">
        <v>0.11899999999999999</v>
      </c>
      <c r="AN4" s="118">
        <v>0</v>
      </c>
      <c r="AO4" s="118">
        <v>0.23799999999999999</v>
      </c>
      <c r="AP4" s="118">
        <v>0.29699999999999999</v>
      </c>
      <c r="AQ4" s="118">
        <v>0</v>
      </c>
      <c r="AR4" s="118">
        <v>0.41599999999999998</v>
      </c>
      <c r="AS4" s="118">
        <v>0.47499999999999998</v>
      </c>
      <c r="AT4" s="118">
        <v>0.53500000000000003</v>
      </c>
      <c r="AU4" s="118">
        <v>0.59399999999999997</v>
      </c>
      <c r="AV4" s="118">
        <v>0</v>
      </c>
      <c r="AW4" s="118">
        <v>0</v>
      </c>
      <c r="AX4" s="118">
        <v>0</v>
      </c>
      <c r="AY4" s="118">
        <v>0.83199999999999996</v>
      </c>
      <c r="AZ4" s="118">
        <v>0.89100000000000001</v>
      </c>
      <c r="BA4" s="118">
        <v>0.95</v>
      </c>
      <c r="BB4" s="118">
        <v>1.01</v>
      </c>
      <c r="BC4" s="118">
        <v>1.069</v>
      </c>
      <c r="BD4" s="118">
        <v>0</v>
      </c>
      <c r="BE4" s="118">
        <v>1.1879999999999999</v>
      </c>
      <c r="BF4" s="118">
        <v>1.2470000000000001</v>
      </c>
      <c r="BG4" s="118">
        <v>0</v>
      </c>
      <c r="BH4" s="118">
        <v>1.3660000000000001</v>
      </c>
      <c r="BI4" s="118">
        <v>0</v>
      </c>
      <c r="BJ4" s="118">
        <v>0</v>
      </c>
      <c r="BK4" s="118">
        <v>0</v>
      </c>
      <c r="BL4" s="118">
        <v>0</v>
      </c>
      <c r="BM4" s="118">
        <v>1.663</v>
      </c>
      <c r="BN4" s="118">
        <v>1.722</v>
      </c>
      <c r="BO4" s="118">
        <v>1.782</v>
      </c>
      <c r="BP4" s="118">
        <v>2.3759999999999999</v>
      </c>
      <c r="BQ4" s="118">
        <v>0</v>
      </c>
      <c r="BR4" s="118">
        <v>3.5640000000000001</v>
      </c>
      <c r="BS4" s="118">
        <v>0</v>
      </c>
      <c r="BT4" s="118">
        <v>4.7519999999999998</v>
      </c>
      <c r="BU4" s="118">
        <v>5.3460000000000001</v>
      </c>
      <c r="BV4" s="118">
        <v>1.9E-2</v>
      </c>
      <c r="BW4" s="118">
        <v>3.6999999999999998E-2</v>
      </c>
      <c r="BX4" s="118">
        <v>5.6000000000000001E-2</v>
      </c>
      <c r="BY4" s="118">
        <v>7.3999999999999996E-2</v>
      </c>
      <c r="BZ4" s="118">
        <v>9.2999999999999999E-2</v>
      </c>
      <c r="CA4" s="118">
        <v>0.112</v>
      </c>
      <c r="CB4" s="118">
        <v>0.13</v>
      </c>
      <c r="CC4" s="118">
        <v>0.14899999999999999</v>
      </c>
      <c r="CD4" s="118">
        <v>0.16700000000000001</v>
      </c>
      <c r="CE4" s="118">
        <v>0.186</v>
      </c>
      <c r="CF4" s="118">
        <v>0.20499999999999999</v>
      </c>
      <c r="CG4" s="118">
        <v>0.223</v>
      </c>
      <c r="CH4" s="118">
        <v>0.24199999999999999</v>
      </c>
      <c r="CI4" s="118">
        <v>0.26</v>
      </c>
      <c r="CJ4" s="118">
        <v>0.27900000000000003</v>
      </c>
      <c r="CK4" s="118">
        <v>0.29799999999999999</v>
      </c>
      <c r="CL4" s="118">
        <v>0</v>
      </c>
      <c r="CM4" s="118">
        <v>0.33500000000000002</v>
      </c>
      <c r="CN4" s="118">
        <v>0.35299999999999998</v>
      </c>
      <c r="CO4" s="118">
        <v>0.372</v>
      </c>
      <c r="CP4" s="118">
        <v>0.39</v>
      </c>
      <c r="CQ4" s="118">
        <v>0.40899999999999997</v>
      </c>
      <c r="CR4" s="118">
        <v>0.42799999999999999</v>
      </c>
      <c r="CS4" s="118">
        <v>0.44600000000000001</v>
      </c>
      <c r="CT4" s="118">
        <v>0.46500000000000002</v>
      </c>
      <c r="CU4" s="118">
        <v>0.48299999999999998</v>
      </c>
      <c r="CV4" s="118">
        <v>0.502</v>
      </c>
      <c r="CW4" s="118">
        <v>0.52100000000000002</v>
      </c>
      <c r="CX4" s="118">
        <v>0.53900000000000003</v>
      </c>
      <c r="CY4" s="118">
        <v>0.55800000000000005</v>
      </c>
      <c r="CZ4" s="118">
        <v>0.74399999999999999</v>
      </c>
      <c r="DA4" s="118">
        <v>0.93</v>
      </c>
      <c r="DB4" s="118">
        <v>1.1160000000000001</v>
      </c>
      <c r="DC4" s="118">
        <v>1.302</v>
      </c>
      <c r="DD4" s="118">
        <v>1.488</v>
      </c>
      <c r="DE4" s="118">
        <v>1.673</v>
      </c>
      <c r="DF4" s="118">
        <v>1.9E-2</v>
      </c>
      <c r="DG4" s="118">
        <v>3.6999999999999998E-2</v>
      </c>
      <c r="DH4" s="118">
        <v>5.6000000000000001E-2</v>
      </c>
      <c r="DI4" s="118">
        <v>7.3999999999999996E-2</v>
      </c>
      <c r="DJ4" s="118">
        <v>9.2999999999999999E-2</v>
      </c>
      <c r="DK4" s="118">
        <v>0.111</v>
      </c>
      <c r="DL4" s="118">
        <v>0.13</v>
      </c>
      <c r="DM4" s="118">
        <v>0.14899999999999999</v>
      </c>
      <c r="DN4" s="118">
        <v>0.16700000000000001</v>
      </c>
      <c r="DO4" s="118">
        <v>0.186</v>
      </c>
      <c r="DP4" s="118">
        <v>0.20399999999999999</v>
      </c>
      <c r="DQ4" s="118">
        <v>0.223</v>
      </c>
      <c r="DR4" s="118">
        <v>0.24099999999999999</v>
      </c>
      <c r="DS4" s="118">
        <v>0.26</v>
      </c>
      <c r="DT4" s="118">
        <v>0.27800000000000002</v>
      </c>
      <c r="DU4" s="118">
        <v>0.29699999999999999</v>
      </c>
      <c r="DV4" s="118">
        <v>0.316</v>
      </c>
      <c r="DW4" s="118">
        <v>0.33400000000000002</v>
      </c>
      <c r="DX4" s="118">
        <v>0.35299999999999998</v>
      </c>
      <c r="DY4" s="118">
        <v>0.371</v>
      </c>
      <c r="DZ4" s="118">
        <v>0</v>
      </c>
      <c r="EA4" s="118">
        <v>0.40799999999999997</v>
      </c>
      <c r="EB4" s="118">
        <v>0.42699999999999999</v>
      </c>
      <c r="EC4" s="118">
        <v>0.44600000000000001</v>
      </c>
      <c r="ED4" s="118">
        <v>0.46400000000000002</v>
      </c>
      <c r="EE4" s="118">
        <v>0.48299999999999998</v>
      </c>
      <c r="EF4" s="118">
        <v>0.501</v>
      </c>
      <c r="EG4" s="118">
        <v>0.52</v>
      </c>
      <c r="EH4" s="118">
        <v>0.53800000000000003</v>
      </c>
      <c r="EI4" s="118">
        <v>0.55700000000000005</v>
      </c>
      <c r="EJ4" s="118">
        <v>0.74299999999999999</v>
      </c>
      <c r="EK4" s="118">
        <v>0.92800000000000005</v>
      </c>
      <c r="EL4" s="118">
        <v>1.1140000000000001</v>
      </c>
      <c r="EM4" s="118">
        <v>1.3</v>
      </c>
      <c r="EN4" s="118">
        <v>1.4850000000000001</v>
      </c>
      <c r="EO4" s="118">
        <v>1.671</v>
      </c>
      <c r="EP4" s="118">
        <v>3.5000000000000003E-2</v>
      </c>
      <c r="EQ4" s="118">
        <v>6.9000000000000006E-2</v>
      </c>
      <c r="ER4" s="118">
        <v>0</v>
      </c>
      <c r="ES4" s="118">
        <v>0.13900000000000001</v>
      </c>
      <c r="ET4" s="118">
        <v>0.17299999999999999</v>
      </c>
      <c r="EU4" s="118">
        <v>0</v>
      </c>
      <c r="EV4" s="118">
        <v>0.24299999999999999</v>
      </c>
      <c r="EW4" s="118">
        <v>0.27700000000000002</v>
      </c>
      <c r="EX4" s="118">
        <v>0.312</v>
      </c>
      <c r="EY4" s="118">
        <v>0.34699999999999998</v>
      </c>
      <c r="EZ4" s="118">
        <v>0</v>
      </c>
      <c r="FA4" s="118">
        <v>0</v>
      </c>
      <c r="FB4" s="118">
        <v>0</v>
      </c>
      <c r="FC4" s="118">
        <v>0.48499999999999999</v>
      </c>
      <c r="FD4" s="118">
        <v>0.52</v>
      </c>
      <c r="FE4" s="118">
        <v>0.55500000000000005</v>
      </c>
      <c r="FF4" s="118">
        <v>0.58899999999999997</v>
      </c>
      <c r="FG4" s="118">
        <v>0.624</v>
      </c>
      <c r="FH4" s="118">
        <v>0.65800000000000003</v>
      </c>
      <c r="FI4" s="118">
        <v>0.69299999999999995</v>
      </c>
      <c r="FJ4" s="118">
        <v>0.72799999999999998</v>
      </c>
      <c r="FK4" s="118">
        <v>0</v>
      </c>
      <c r="FL4" s="118">
        <v>0</v>
      </c>
      <c r="FM4" s="118">
        <v>0</v>
      </c>
      <c r="FN4" s="118">
        <v>0</v>
      </c>
      <c r="FO4" s="118">
        <v>0</v>
      </c>
      <c r="FP4" s="118">
        <v>0</v>
      </c>
      <c r="FQ4" s="118">
        <v>0.97</v>
      </c>
      <c r="FR4" s="118">
        <v>1.0049999999999999</v>
      </c>
      <c r="FS4" s="118">
        <v>1.04</v>
      </c>
      <c r="FT4" s="118">
        <v>1.3859999999999999</v>
      </c>
      <c r="FU4" s="118">
        <v>0</v>
      </c>
      <c r="FV4" s="118">
        <v>2.0790000000000002</v>
      </c>
      <c r="FW4" s="118">
        <v>0</v>
      </c>
      <c r="FX4" s="118">
        <v>2.7730000000000001</v>
      </c>
      <c r="FY4" s="118">
        <v>3.1190000000000002</v>
      </c>
      <c r="FZ4" s="118">
        <v>0.05</v>
      </c>
      <c r="GA4" s="118">
        <v>0.1</v>
      </c>
      <c r="GB4" s="118">
        <v>0</v>
      </c>
      <c r="GC4" s="118">
        <v>0.2</v>
      </c>
      <c r="GD4" s="118">
        <v>0.25</v>
      </c>
      <c r="GE4" s="118">
        <v>0</v>
      </c>
      <c r="GF4" s="118">
        <v>0</v>
      </c>
      <c r="GG4" s="118">
        <v>0.4</v>
      </c>
      <c r="GH4" s="118">
        <v>0.45</v>
      </c>
      <c r="GI4" s="118">
        <v>0.5</v>
      </c>
      <c r="GJ4" s="118">
        <v>0.55100000000000005</v>
      </c>
      <c r="GK4" s="118">
        <v>0</v>
      </c>
      <c r="GL4" s="118">
        <v>0.65100000000000002</v>
      </c>
      <c r="GM4" s="118">
        <v>0</v>
      </c>
      <c r="GN4" s="118">
        <v>0</v>
      </c>
      <c r="GO4" s="118">
        <v>0.80100000000000005</v>
      </c>
      <c r="GP4" s="118">
        <v>0.85099999999999998</v>
      </c>
      <c r="GQ4" s="118">
        <v>0.90100000000000002</v>
      </c>
      <c r="GR4" s="118">
        <v>0.95099999999999996</v>
      </c>
      <c r="GS4" s="118">
        <v>1.0009999999999999</v>
      </c>
      <c r="GT4" s="118">
        <v>1.0509999999999999</v>
      </c>
      <c r="GU4" s="118">
        <v>1.101</v>
      </c>
      <c r="GV4" s="118">
        <v>1.151</v>
      </c>
      <c r="GW4" s="118">
        <v>0</v>
      </c>
      <c r="GX4" s="118">
        <v>1.2509999999999999</v>
      </c>
      <c r="GY4" s="118">
        <v>1.3009999999999999</v>
      </c>
      <c r="GZ4" s="118">
        <v>1.351</v>
      </c>
      <c r="HA4" s="118">
        <v>0</v>
      </c>
      <c r="HB4" s="118">
        <v>0</v>
      </c>
      <c r="HC4" s="118">
        <v>0</v>
      </c>
      <c r="HD4" s="118">
        <v>2.0019999999999998</v>
      </c>
      <c r="HE4" s="118">
        <v>2.5019999999999998</v>
      </c>
      <c r="HF4" s="118">
        <v>0</v>
      </c>
      <c r="HG4" s="118">
        <v>0</v>
      </c>
      <c r="HH4" s="118">
        <v>4.0039999999999996</v>
      </c>
      <c r="HI4" s="118">
        <v>4.5039999999999996</v>
      </c>
      <c r="HJ4" s="118">
        <v>-1</v>
      </c>
      <c r="HK4" s="118">
        <v>-1</v>
      </c>
      <c r="HL4" s="118">
        <v>0</v>
      </c>
      <c r="HM4" s="118">
        <v>-1</v>
      </c>
      <c r="HN4" s="118">
        <v>-1</v>
      </c>
      <c r="HO4" s="118">
        <v>0</v>
      </c>
      <c r="HP4" s="118">
        <v>-1</v>
      </c>
      <c r="HQ4" s="118">
        <v>-1</v>
      </c>
      <c r="HR4" s="118">
        <v>-1</v>
      </c>
      <c r="HS4" s="118">
        <v>-1</v>
      </c>
      <c r="HT4" s="118">
        <v>0</v>
      </c>
      <c r="HU4" s="118">
        <v>0</v>
      </c>
      <c r="HV4" s="118">
        <v>0</v>
      </c>
      <c r="HW4" s="118">
        <v>-1</v>
      </c>
      <c r="HX4" s="118">
        <v>-1</v>
      </c>
      <c r="HY4" s="118">
        <v>-1</v>
      </c>
      <c r="HZ4" s="118">
        <v>-1</v>
      </c>
      <c r="IA4" s="118">
        <v>-1</v>
      </c>
      <c r="IB4" s="118">
        <v>-1</v>
      </c>
      <c r="IC4" s="118">
        <v>-1</v>
      </c>
      <c r="ID4" s="118">
        <v>-1</v>
      </c>
      <c r="IE4" s="118">
        <v>0</v>
      </c>
      <c r="IF4" s="118">
        <v>-1</v>
      </c>
      <c r="IG4" s="118">
        <v>0</v>
      </c>
      <c r="IH4" s="118">
        <v>0</v>
      </c>
      <c r="II4" s="118">
        <v>0</v>
      </c>
      <c r="IJ4" s="118">
        <v>0</v>
      </c>
      <c r="IK4" s="118">
        <v>-1</v>
      </c>
      <c r="IL4" s="118">
        <v>-1</v>
      </c>
      <c r="IM4" s="118">
        <v>-1</v>
      </c>
      <c r="IN4" s="118">
        <v>-1</v>
      </c>
      <c r="IO4" s="118">
        <v>0</v>
      </c>
      <c r="IP4" s="118">
        <v>-1</v>
      </c>
      <c r="IQ4" s="118">
        <v>0</v>
      </c>
      <c r="IR4" s="118">
        <v>-1</v>
      </c>
      <c r="IS4" s="118">
        <v>-1</v>
      </c>
      <c r="IT4" s="118">
        <v>0</v>
      </c>
      <c r="IU4" s="118">
        <v>0</v>
      </c>
      <c r="IV4" s="118">
        <v>-1</v>
      </c>
      <c r="IW4" s="118">
        <v>0</v>
      </c>
      <c r="IX4" s="118">
        <v>0</v>
      </c>
      <c r="IY4" s="118">
        <v>-1</v>
      </c>
      <c r="IZ4" s="118">
        <v>0</v>
      </c>
      <c r="JA4" s="118">
        <v>0</v>
      </c>
      <c r="JB4" s="118">
        <v>-1</v>
      </c>
      <c r="JC4" s="118">
        <v>0</v>
      </c>
      <c r="JD4" s="118">
        <v>-1</v>
      </c>
      <c r="JE4" s="118">
        <v>-1</v>
      </c>
      <c r="JF4" s="118">
        <v>-1</v>
      </c>
      <c r="JG4" s="118">
        <v>0</v>
      </c>
      <c r="JH4" s="118">
        <v>0</v>
      </c>
      <c r="JI4" s="118">
        <v>0</v>
      </c>
      <c r="JJ4" s="118">
        <v>-1</v>
      </c>
      <c r="JK4" s="118">
        <v>-1</v>
      </c>
      <c r="JL4" s="118">
        <v>-1</v>
      </c>
      <c r="JM4" s="118">
        <v>0</v>
      </c>
      <c r="JN4" s="118">
        <v>-1</v>
      </c>
      <c r="JO4" s="118">
        <v>-1</v>
      </c>
      <c r="JP4" s="118">
        <v>0</v>
      </c>
      <c r="JQ4" s="118">
        <v>-1</v>
      </c>
      <c r="JR4" s="118">
        <v>-1</v>
      </c>
      <c r="JS4" s="118">
        <v>-1</v>
      </c>
      <c r="JT4" s="118">
        <v>-1</v>
      </c>
      <c r="JU4" s="118">
        <v>0</v>
      </c>
      <c r="JV4" s="118">
        <v>0</v>
      </c>
      <c r="JW4" s="118">
        <v>0</v>
      </c>
      <c r="JX4" s="118">
        <v>0</v>
      </c>
      <c r="JY4" s="118">
        <v>-1</v>
      </c>
      <c r="JZ4" s="118">
        <v>0</v>
      </c>
      <c r="KA4" s="118">
        <v>-1</v>
      </c>
      <c r="KB4" s="118">
        <v>0</v>
      </c>
      <c r="KC4" s="118">
        <v>0</v>
      </c>
      <c r="KD4" s="118">
        <v>-1</v>
      </c>
      <c r="KE4" s="118">
        <v>-1</v>
      </c>
      <c r="KF4" s="118">
        <v>-1</v>
      </c>
      <c r="KG4" s="118">
        <v>-1</v>
      </c>
      <c r="KH4" s="118">
        <v>-1</v>
      </c>
      <c r="KI4" s="118">
        <v>-1</v>
      </c>
      <c r="KJ4" s="118">
        <v>-1</v>
      </c>
      <c r="KK4" s="118">
        <v>-1</v>
      </c>
      <c r="KL4" s="118">
        <v>-1</v>
      </c>
      <c r="KM4" s="118">
        <v>-1</v>
      </c>
      <c r="KN4" s="118">
        <v>-1</v>
      </c>
      <c r="KO4" s="118">
        <v>-1</v>
      </c>
      <c r="KP4" s="118">
        <v>-1</v>
      </c>
      <c r="KQ4" s="118">
        <v>-1</v>
      </c>
      <c r="KR4" s="118">
        <v>-1</v>
      </c>
      <c r="KS4" s="118">
        <v>-1</v>
      </c>
      <c r="KT4" s="118">
        <v>-1</v>
      </c>
      <c r="KU4" s="118">
        <v>-1</v>
      </c>
      <c r="KV4" s="118">
        <v>-1</v>
      </c>
      <c r="KW4" s="118">
        <v>-1</v>
      </c>
      <c r="KX4" s="118">
        <v>-1</v>
      </c>
      <c r="KY4" s="118">
        <v>-1</v>
      </c>
      <c r="KZ4" s="118">
        <v>-1</v>
      </c>
      <c r="LA4" s="118">
        <v>-1</v>
      </c>
      <c r="LB4" s="118">
        <v>-1</v>
      </c>
      <c r="LC4" s="118">
        <v>-1</v>
      </c>
      <c r="LD4" s="118">
        <v>-1</v>
      </c>
      <c r="LE4" s="118">
        <v>-1</v>
      </c>
      <c r="LF4" s="118">
        <v>-1</v>
      </c>
      <c r="LG4" s="118">
        <v>-1</v>
      </c>
      <c r="LH4" s="118">
        <v>-1</v>
      </c>
      <c r="LI4" s="118">
        <v>-1</v>
      </c>
      <c r="LJ4" s="118">
        <v>-1</v>
      </c>
      <c r="LK4" s="118">
        <v>-1</v>
      </c>
      <c r="LL4" s="118">
        <v>-1</v>
      </c>
      <c r="LM4" s="118">
        <v>-1</v>
      </c>
      <c r="LN4" s="118">
        <v>0</v>
      </c>
      <c r="LO4" s="118">
        <v>0</v>
      </c>
      <c r="LP4" s="118">
        <v>0</v>
      </c>
      <c r="LQ4" s="118">
        <v>0</v>
      </c>
      <c r="LR4" s="118">
        <v>0</v>
      </c>
      <c r="LS4" s="118">
        <v>0</v>
      </c>
      <c r="LT4" s="118">
        <v>0</v>
      </c>
      <c r="LU4" s="118">
        <v>0</v>
      </c>
      <c r="LV4" s="118">
        <v>0</v>
      </c>
      <c r="LW4" s="118">
        <v>0</v>
      </c>
      <c r="LX4" s="118">
        <v>0</v>
      </c>
      <c r="LY4" s="118">
        <v>0</v>
      </c>
      <c r="LZ4" s="118">
        <v>0</v>
      </c>
      <c r="MA4" s="118">
        <v>0</v>
      </c>
      <c r="MB4" s="118">
        <v>0</v>
      </c>
      <c r="MC4" s="118">
        <v>0</v>
      </c>
      <c r="MD4" s="118">
        <v>0</v>
      </c>
      <c r="ME4" s="118">
        <v>0</v>
      </c>
      <c r="MF4" s="118">
        <v>0</v>
      </c>
      <c r="MG4" s="118">
        <v>0</v>
      </c>
      <c r="MH4" s="118">
        <v>0</v>
      </c>
      <c r="MI4" s="118">
        <v>0</v>
      </c>
      <c r="MJ4" s="118">
        <v>0</v>
      </c>
      <c r="MK4" s="118">
        <v>0</v>
      </c>
      <c r="ML4" s="118">
        <v>0</v>
      </c>
      <c r="MM4" s="118">
        <v>0</v>
      </c>
      <c r="MN4" s="118">
        <v>0</v>
      </c>
      <c r="MO4" s="118">
        <v>0</v>
      </c>
      <c r="MP4" s="118">
        <v>0</v>
      </c>
      <c r="MQ4" s="118">
        <v>0</v>
      </c>
      <c r="MR4" s="118">
        <v>0</v>
      </c>
      <c r="MS4" s="118">
        <v>0</v>
      </c>
      <c r="MT4" s="118">
        <v>0</v>
      </c>
      <c r="MU4" s="118">
        <v>0</v>
      </c>
      <c r="MV4" s="118">
        <v>0</v>
      </c>
      <c r="MW4" s="118">
        <v>0</v>
      </c>
    </row>
    <row r="5" spans="1:361" x14ac:dyDescent="0.35">
      <c r="A5" s="145" t="s">
        <v>215</v>
      </c>
      <c r="B5" s="118">
        <v>0</v>
      </c>
      <c r="C5" s="118">
        <v>0</v>
      </c>
      <c r="D5" s="118">
        <v>0</v>
      </c>
      <c r="E5" s="118">
        <v>0</v>
      </c>
      <c r="F5" s="118">
        <v>0</v>
      </c>
      <c r="G5" s="118">
        <v>0</v>
      </c>
      <c r="H5" s="118">
        <v>0</v>
      </c>
      <c r="I5" s="118">
        <v>0</v>
      </c>
      <c r="J5" s="118">
        <v>0</v>
      </c>
      <c r="K5" s="118">
        <v>0</v>
      </c>
      <c r="L5" s="118">
        <v>0</v>
      </c>
      <c r="M5" s="118">
        <v>0</v>
      </c>
      <c r="N5" s="118">
        <v>0</v>
      </c>
      <c r="O5" s="118">
        <v>0</v>
      </c>
      <c r="P5" s="118">
        <v>0</v>
      </c>
      <c r="Q5" s="118">
        <v>0</v>
      </c>
      <c r="R5" s="118">
        <v>0</v>
      </c>
      <c r="S5" s="118">
        <v>0</v>
      </c>
      <c r="T5" s="118">
        <v>0</v>
      </c>
      <c r="U5" s="118">
        <v>0</v>
      </c>
      <c r="V5" s="118">
        <v>0</v>
      </c>
      <c r="W5" s="118">
        <v>0</v>
      </c>
      <c r="X5" s="118">
        <v>0</v>
      </c>
      <c r="Y5" s="118">
        <v>0</v>
      </c>
      <c r="Z5" s="118">
        <v>0</v>
      </c>
      <c r="AA5" s="118">
        <v>0</v>
      </c>
      <c r="AB5" s="118">
        <v>0</v>
      </c>
      <c r="AC5" s="118">
        <v>0</v>
      </c>
      <c r="AD5" s="118">
        <v>0</v>
      </c>
      <c r="AE5" s="118">
        <v>0</v>
      </c>
      <c r="AF5" s="118">
        <v>0</v>
      </c>
      <c r="AG5" s="118">
        <v>0</v>
      </c>
      <c r="AH5" s="118">
        <v>0</v>
      </c>
      <c r="AI5" s="118">
        <v>0</v>
      </c>
      <c r="AJ5" s="118">
        <v>0</v>
      </c>
      <c r="AK5" s="118">
        <v>0</v>
      </c>
      <c r="AL5" s="118">
        <v>0</v>
      </c>
      <c r="AM5" s="118">
        <v>0</v>
      </c>
      <c r="AN5" s="118">
        <v>0</v>
      </c>
      <c r="AO5" s="118">
        <v>0</v>
      </c>
      <c r="AP5" s="118">
        <v>0</v>
      </c>
      <c r="AQ5" s="118">
        <v>0</v>
      </c>
      <c r="AR5" s="118">
        <v>0</v>
      </c>
      <c r="AS5" s="118">
        <v>0</v>
      </c>
      <c r="AT5" s="118">
        <v>0</v>
      </c>
      <c r="AU5" s="118">
        <v>0</v>
      </c>
      <c r="AV5" s="118">
        <v>0</v>
      </c>
      <c r="AW5" s="118">
        <v>0</v>
      </c>
      <c r="AX5" s="118">
        <v>0</v>
      </c>
      <c r="AY5" s="118">
        <v>0</v>
      </c>
      <c r="AZ5" s="118">
        <v>0</v>
      </c>
      <c r="BA5" s="118">
        <v>0</v>
      </c>
      <c r="BB5" s="118">
        <v>0</v>
      </c>
      <c r="BC5" s="118">
        <v>0</v>
      </c>
      <c r="BD5" s="118">
        <v>0</v>
      </c>
      <c r="BE5" s="118">
        <v>0</v>
      </c>
      <c r="BF5" s="118">
        <v>0</v>
      </c>
      <c r="BG5" s="118">
        <v>0</v>
      </c>
      <c r="BH5" s="118">
        <v>0</v>
      </c>
      <c r="BI5" s="118">
        <v>0</v>
      </c>
      <c r="BJ5" s="118">
        <v>0</v>
      </c>
      <c r="BK5" s="118">
        <v>0</v>
      </c>
      <c r="BL5" s="118">
        <v>0</v>
      </c>
      <c r="BM5" s="118">
        <v>0</v>
      </c>
      <c r="BN5" s="118">
        <v>0</v>
      </c>
      <c r="BO5" s="118">
        <v>0</v>
      </c>
      <c r="BP5" s="118">
        <v>0</v>
      </c>
      <c r="BQ5" s="118">
        <v>0</v>
      </c>
      <c r="BR5" s="118">
        <v>0</v>
      </c>
      <c r="BS5" s="118">
        <v>0</v>
      </c>
      <c r="BT5" s="118">
        <v>0</v>
      </c>
      <c r="BU5" s="118">
        <v>0</v>
      </c>
      <c r="BV5" s="118">
        <v>0</v>
      </c>
      <c r="BW5" s="118">
        <v>0</v>
      </c>
      <c r="BX5" s="118">
        <v>0</v>
      </c>
      <c r="BY5" s="118">
        <v>0</v>
      </c>
      <c r="BZ5" s="118">
        <v>0</v>
      </c>
      <c r="CA5" s="118">
        <v>0</v>
      </c>
      <c r="CB5" s="118">
        <v>0</v>
      </c>
      <c r="CC5" s="118">
        <v>0</v>
      </c>
      <c r="CD5" s="118">
        <v>0</v>
      </c>
      <c r="CE5" s="118">
        <v>0</v>
      </c>
      <c r="CF5" s="118">
        <v>0</v>
      </c>
      <c r="CG5" s="118">
        <v>0</v>
      </c>
      <c r="CH5" s="118">
        <v>0</v>
      </c>
      <c r="CI5" s="118">
        <v>0</v>
      </c>
      <c r="CJ5" s="118">
        <v>0</v>
      </c>
      <c r="CK5" s="118">
        <v>0</v>
      </c>
      <c r="CL5" s="118">
        <v>0</v>
      </c>
      <c r="CM5" s="118">
        <v>0</v>
      </c>
      <c r="CN5" s="118">
        <v>0</v>
      </c>
      <c r="CO5" s="118">
        <v>0</v>
      </c>
      <c r="CP5" s="118">
        <v>0</v>
      </c>
      <c r="CQ5" s="118">
        <v>0</v>
      </c>
      <c r="CR5" s="118">
        <v>0</v>
      </c>
      <c r="CS5" s="118">
        <v>0</v>
      </c>
      <c r="CT5" s="118">
        <v>0</v>
      </c>
      <c r="CU5" s="118">
        <v>0</v>
      </c>
      <c r="CV5" s="118">
        <v>0</v>
      </c>
      <c r="CW5" s="118">
        <v>0</v>
      </c>
      <c r="CX5" s="118">
        <v>0</v>
      </c>
      <c r="CY5" s="118">
        <v>0</v>
      </c>
      <c r="CZ5" s="118">
        <v>0</v>
      </c>
      <c r="DA5" s="118">
        <v>0</v>
      </c>
      <c r="DB5" s="118">
        <v>0</v>
      </c>
      <c r="DC5" s="118">
        <v>0</v>
      </c>
      <c r="DD5" s="118">
        <v>0</v>
      </c>
      <c r="DE5" s="118">
        <v>0</v>
      </c>
      <c r="DF5" s="118">
        <v>0</v>
      </c>
      <c r="DG5" s="118">
        <v>0</v>
      </c>
      <c r="DH5" s="118">
        <v>0</v>
      </c>
      <c r="DI5" s="118">
        <v>0</v>
      </c>
      <c r="DJ5" s="118">
        <v>0</v>
      </c>
      <c r="DK5" s="118">
        <v>0</v>
      </c>
      <c r="DL5" s="118">
        <v>0</v>
      </c>
      <c r="DM5" s="118">
        <v>0</v>
      </c>
      <c r="DN5" s="118">
        <v>0</v>
      </c>
      <c r="DO5" s="118">
        <v>0</v>
      </c>
      <c r="DP5" s="118">
        <v>0</v>
      </c>
      <c r="DQ5" s="118">
        <v>0</v>
      </c>
      <c r="DR5" s="118">
        <v>0</v>
      </c>
      <c r="DS5" s="118">
        <v>0</v>
      </c>
      <c r="DT5" s="118">
        <v>0</v>
      </c>
      <c r="DU5" s="118">
        <v>0</v>
      </c>
      <c r="DV5" s="118">
        <v>0</v>
      </c>
      <c r="DW5" s="118">
        <v>0</v>
      </c>
      <c r="DX5" s="118">
        <v>0</v>
      </c>
      <c r="DY5" s="118">
        <v>0</v>
      </c>
      <c r="DZ5" s="118">
        <v>0</v>
      </c>
      <c r="EA5" s="118">
        <v>0</v>
      </c>
      <c r="EB5" s="118">
        <v>0</v>
      </c>
      <c r="EC5" s="118">
        <v>0</v>
      </c>
      <c r="ED5" s="118">
        <v>0</v>
      </c>
      <c r="EE5" s="118">
        <v>0</v>
      </c>
      <c r="EF5" s="118">
        <v>0</v>
      </c>
      <c r="EG5" s="118">
        <v>0</v>
      </c>
      <c r="EH5" s="118">
        <v>0</v>
      </c>
      <c r="EI5" s="118">
        <v>0</v>
      </c>
      <c r="EJ5" s="118">
        <v>0</v>
      </c>
      <c r="EK5" s="118">
        <v>0</v>
      </c>
      <c r="EL5" s="118">
        <v>0</v>
      </c>
      <c r="EM5" s="118">
        <v>0</v>
      </c>
      <c r="EN5" s="118">
        <v>0</v>
      </c>
      <c r="EO5" s="118">
        <v>0</v>
      </c>
      <c r="EP5" s="118">
        <v>6.9000000000000006E-2</v>
      </c>
      <c r="EQ5" s="118">
        <v>0.13800000000000001</v>
      </c>
      <c r="ER5" s="118">
        <v>0.20699999999999999</v>
      </c>
      <c r="ES5" s="118">
        <v>0.27600000000000002</v>
      </c>
      <c r="ET5" s="118">
        <v>0.34599999999999997</v>
      </c>
      <c r="EU5" s="118">
        <v>0.41499999999999998</v>
      </c>
      <c r="EV5" s="118">
        <v>0.48399999999999999</v>
      </c>
      <c r="EW5" s="118">
        <v>0.55300000000000005</v>
      </c>
      <c r="EX5" s="118">
        <v>0.622</v>
      </c>
      <c r="EY5" s="118">
        <v>0.69099999999999995</v>
      </c>
      <c r="EZ5" s="118">
        <v>0.76</v>
      </c>
      <c r="FA5" s="118">
        <v>0.82899999999999996</v>
      </c>
      <c r="FB5" s="118">
        <v>0.89900000000000002</v>
      </c>
      <c r="FC5" s="118">
        <v>0.96799999999999997</v>
      </c>
      <c r="FD5" s="118">
        <v>1.0369999999999999</v>
      </c>
      <c r="FE5" s="118">
        <v>1.1060000000000001</v>
      </c>
      <c r="FF5" s="118">
        <v>1.175</v>
      </c>
      <c r="FG5" s="118">
        <v>1.244</v>
      </c>
      <c r="FH5" s="118">
        <v>1.3129999999999999</v>
      </c>
      <c r="FI5" s="118">
        <v>1.3819999999999999</v>
      </c>
      <c r="FJ5" s="118">
        <v>1.452</v>
      </c>
      <c r="FK5" s="118">
        <v>1.5209999999999999</v>
      </c>
      <c r="FL5" s="118">
        <v>1.59</v>
      </c>
      <c r="FM5" s="118">
        <v>1.659</v>
      </c>
      <c r="FN5" s="118">
        <v>1.728</v>
      </c>
      <c r="FO5" s="118">
        <v>1.7969999999999999</v>
      </c>
      <c r="FP5" s="118">
        <v>1.8660000000000001</v>
      </c>
      <c r="FQ5" s="118">
        <v>1.9350000000000001</v>
      </c>
      <c r="FR5" s="118">
        <v>2.0049999999999999</v>
      </c>
      <c r="FS5" s="118">
        <v>2.0739999999999998</v>
      </c>
      <c r="FT5" s="118">
        <v>2.7650000000000001</v>
      </c>
      <c r="FU5" s="118">
        <v>3.456</v>
      </c>
      <c r="FV5" s="118">
        <v>4.1470000000000002</v>
      </c>
      <c r="FW5" s="118">
        <v>4.8390000000000004</v>
      </c>
      <c r="FX5" s="118">
        <v>5.53</v>
      </c>
      <c r="FY5" s="118">
        <v>6.2210000000000001</v>
      </c>
      <c r="FZ5" s="118">
        <v>0</v>
      </c>
      <c r="GA5" s="118">
        <v>0</v>
      </c>
      <c r="GB5" s="118">
        <v>0</v>
      </c>
      <c r="GC5" s="118">
        <v>0</v>
      </c>
      <c r="GD5" s="118">
        <v>0</v>
      </c>
      <c r="GE5" s="118">
        <v>0</v>
      </c>
      <c r="GF5" s="118">
        <v>0</v>
      </c>
      <c r="GG5" s="118">
        <v>0</v>
      </c>
      <c r="GH5" s="118">
        <v>0</v>
      </c>
      <c r="GI5" s="118">
        <v>0</v>
      </c>
      <c r="GJ5" s="118">
        <v>0</v>
      </c>
      <c r="GK5" s="118">
        <v>0</v>
      </c>
      <c r="GL5" s="118">
        <v>0</v>
      </c>
      <c r="GM5" s="118">
        <v>0</v>
      </c>
      <c r="GN5" s="118">
        <v>0</v>
      </c>
      <c r="GO5" s="118">
        <v>0</v>
      </c>
      <c r="GP5" s="118">
        <v>0</v>
      </c>
      <c r="GQ5" s="118">
        <v>0</v>
      </c>
      <c r="GR5" s="118">
        <v>0</v>
      </c>
      <c r="GS5" s="118">
        <v>0</v>
      </c>
      <c r="GT5" s="118">
        <v>0</v>
      </c>
      <c r="GU5" s="118">
        <v>0</v>
      </c>
      <c r="GV5" s="118">
        <v>0</v>
      </c>
      <c r="GW5" s="118">
        <v>0</v>
      </c>
      <c r="GX5" s="118">
        <v>0</v>
      </c>
      <c r="GY5" s="118">
        <v>0</v>
      </c>
      <c r="GZ5" s="118">
        <v>0</v>
      </c>
      <c r="HA5" s="118">
        <v>0</v>
      </c>
      <c r="HB5" s="118">
        <v>0</v>
      </c>
      <c r="HC5" s="118">
        <v>0</v>
      </c>
      <c r="HD5" s="118">
        <v>0</v>
      </c>
      <c r="HE5" s="118">
        <v>0</v>
      </c>
      <c r="HF5" s="118">
        <v>0</v>
      </c>
      <c r="HG5" s="118">
        <v>0</v>
      </c>
      <c r="HH5" s="118">
        <v>0</v>
      </c>
      <c r="HI5" s="118">
        <v>0</v>
      </c>
      <c r="HJ5" s="118">
        <v>-1</v>
      </c>
      <c r="HK5" s="118">
        <v>-1</v>
      </c>
      <c r="HL5" s="118">
        <v>-1</v>
      </c>
      <c r="HM5" s="118">
        <v>-1</v>
      </c>
      <c r="HN5" s="118">
        <v>-1</v>
      </c>
      <c r="HO5" s="118">
        <v>-1</v>
      </c>
      <c r="HP5" s="118">
        <v>-1</v>
      </c>
      <c r="HQ5" s="118">
        <v>-1</v>
      </c>
      <c r="HR5" s="118">
        <v>-1</v>
      </c>
      <c r="HS5" s="118">
        <v>-1</v>
      </c>
      <c r="HT5" s="118">
        <v>-1</v>
      </c>
      <c r="HU5" s="118">
        <v>-1</v>
      </c>
      <c r="HV5" s="118">
        <v>-1</v>
      </c>
      <c r="HW5" s="118">
        <v>-1</v>
      </c>
      <c r="HX5" s="118">
        <v>-1</v>
      </c>
      <c r="HY5" s="118">
        <v>-1</v>
      </c>
      <c r="HZ5" s="118">
        <v>-1</v>
      </c>
      <c r="IA5" s="118">
        <v>-1</v>
      </c>
      <c r="IB5" s="118">
        <v>-1</v>
      </c>
      <c r="IC5" s="118">
        <v>-1</v>
      </c>
      <c r="ID5" s="118">
        <v>-1</v>
      </c>
      <c r="IE5" s="118">
        <v>-1</v>
      </c>
      <c r="IF5" s="118">
        <v>-1</v>
      </c>
      <c r="IG5" s="118">
        <v>-1</v>
      </c>
      <c r="IH5" s="118">
        <v>-1</v>
      </c>
      <c r="II5" s="118">
        <v>-1</v>
      </c>
      <c r="IJ5" s="118">
        <v>-1</v>
      </c>
      <c r="IK5" s="118">
        <v>-1</v>
      </c>
      <c r="IL5" s="118">
        <v>-1</v>
      </c>
      <c r="IM5" s="118">
        <v>-1</v>
      </c>
      <c r="IN5" s="118">
        <v>-1</v>
      </c>
      <c r="IO5" s="118">
        <v>-1</v>
      </c>
      <c r="IP5" s="118">
        <v>-1</v>
      </c>
      <c r="IQ5" s="118">
        <v>-1</v>
      </c>
      <c r="IR5" s="118">
        <v>-1</v>
      </c>
      <c r="IS5" s="118">
        <v>-1</v>
      </c>
      <c r="IT5" s="118">
        <v>-1</v>
      </c>
      <c r="IU5" s="118">
        <v>-1</v>
      </c>
      <c r="IV5" s="118">
        <v>-1</v>
      </c>
      <c r="IW5" s="118">
        <v>-1</v>
      </c>
      <c r="IX5" s="118">
        <v>-1</v>
      </c>
      <c r="IY5" s="118">
        <v>-1</v>
      </c>
      <c r="IZ5" s="118">
        <v>-1</v>
      </c>
      <c r="JA5" s="118">
        <v>-1</v>
      </c>
      <c r="JB5" s="118">
        <v>-1</v>
      </c>
      <c r="JC5" s="118">
        <v>-1</v>
      </c>
      <c r="JD5" s="118">
        <v>-1</v>
      </c>
      <c r="JE5" s="118">
        <v>-1</v>
      </c>
      <c r="JF5" s="118">
        <v>-1</v>
      </c>
      <c r="JG5" s="118">
        <v>-1</v>
      </c>
      <c r="JH5" s="118">
        <v>-1</v>
      </c>
      <c r="JI5" s="118">
        <v>-1</v>
      </c>
      <c r="JJ5" s="118">
        <v>-1</v>
      </c>
      <c r="JK5" s="118">
        <v>-1</v>
      </c>
      <c r="JL5" s="118">
        <v>-1</v>
      </c>
      <c r="JM5" s="118">
        <v>-1</v>
      </c>
      <c r="JN5" s="118">
        <v>-1</v>
      </c>
      <c r="JO5" s="118">
        <v>-1</v>
      </c>
      <c r="JP5" s="118">
        <v>-1</v>
      </c>
      <c r="JQ5" s="118">
        <v>-1</v>
      </c>
      <c r="JR5" s="118">
        <v>-1</v>
      </c>
      <c r="JS5" s="118">
        <v>-1</v>
      </c>
      <c r="JT5" s="118">
        <v>-1</v>
      </c>
      <c r="JU5" s="118">
        <v>-1</v>
      </c>
      <c r="JV5" s="118">
        <v>-1</v>
      </c>
      <c r="JW5" s="118">
        <v>-1</v>
      </c>
      <c r="JX5" s="118">
        <v>-1</v>
      </c>
      <c r="JY5" s="118">
        <v>-1</v>
      </c>
      <c r="JZ5" s="118">
        <v>-1</v>
      </c>
      <c r="KA5" s="118">
        <v>-1</v>
      </c>
      <c r="KB5" s="118">
        <v>-1</v>
      </c>
      <c r="KC5" s="118">
        <v>-1</v>
      </c>
      <c r="KD5" s="118">
        <v>0</v>
      </c>
      <c r="KE5" s="118">
        <v>0</v>
      </c>
      <c r="KF5" s="118">
        <v>0</v>
      </c>
      <c r="KG5" s="118">
        <v>0</v>
      </c>
      <c r="KH5" s="118">
        <v>0</v>
      </c>
      <c r="KI5" s="118">
        <v>0</v>
      </c>
      <c r="KJ5" s="118">
        <v>0</v>
      </c>
      <c r="KK5" s="118">
        <v>0</v>
      </c>
      <c r="KL5" s="118">
        <v>0</v>
      </c>
      <c r="KM5" s="118">
        <v>0</v>
      </c>
      <c r="KN5" s="118">
        <v>0</v>
      </c>
      <c r="KO5" s="118">
        <v>0</v>
      </c>
      <c r="KP5" s="118">
        <v>0</v>
      </c>
      <c r="KQ5" s="118">
        <v>0</v>
      </c>
      <c r="KR5" s="118">
        <v>0</v>
      </c>
      <c r="KS5" s="118">
        <v>0</v>
      </c>
      <c r="KT5" s="118">
        <v>0</v>
      </c>
      <c r="KU5" s="118">
        <v>0</v>
      </c>
      <c r="KV5" s="118">
        <v>0</v>
      </c>
      <c r="KW5" s="118">
        <v>0</v>
      </c>
      <c r="KX5" s="118">
        <v>0</v>
      </c>
      <c r="KY5" s="118">
        <v>0</v>
      </c>
      <c r="KZ5" s="118">
        <v>0</v>
      </c>
      <c r="LA5" s="118">
        <v>0</v>
      </c>
      <c r="LB5" s="118">
        <v>0</v>
      </c>
      <c r="LC5" s="118">
        <v>0</v>
      </c>
      <c r="LD5" s="118">
        <v>0</v>
      </c>
      <c r="LE5" s="118">
        <v>0</v>
      </c>
      <c r="LF5" s="118">
        <v>0</v>
      </c>
      <c r="LG5" s="118">
        <v>0</v>
      </c>
      <c r="LH5" s="118">
        <v>0</v>
      </c>
      <c r="LI5" s="118">
        <v>0</v>
      </c>
      <c r="LJ5" s="118">
        <v>0</v>
      </c>
      <c r="LK5" s="118">
        <v>0</v>
      </c>
      <c r="LL5" s="118">
        <v>0</v>
      </c>
      <c r="LM5" s="118">
        <v>0</v>
      </c>
      <c r="LN5" s="118">
        <v>-1</v>
      </c>
      <c r="LO5" s="118">
        <v>-1</v>
      </c>
      <c r="LP5" s="118">
        <v>-1</v>
      </c>
      <c r="LQ5" s="118">
        <v>-1</v>
      </c>
      <c r="LR5" s="118">
        <v>-1</v>
      </c>
      <c r="LS5" s="118">
        <v>-1</v>
      </c>
      <c r="LT5" s="118">
        <v>-1</v>
      </c>
      <c r="LU5" s="118">
        <v>-1</v>
      </c>
      <c r="LV5" s="118">
        <v>-1</v>
      </c>
      <c r="LW5" s="118">
        <v>-1</v>
      </c>
      <c r="LX5" s="118">
        <v>-1</v>
      </c>
      <c r="LY5" s="118">
        <v>-1</v>
      </c>
      <c r="LZ5" s="118">
        <v>-1</v>
      </c>
      <c r="MA5" s="118">
        <v>-1</v>
      </c>
      <c r="MB5" s="118">
        <v>-1</v>
      </c>
      <c r="MC5" s="118">
        <v>-1</v>
      </c>
      <c r="MD5" s="118">
        <v>-1</v>
      </c>
      <c r="ME5" s="118">
        <v>-1</v>
      </c>
      <c r="MF5" s="118">
        <v>-1</v>
      </c>
      <c r="MG5" s="118">
        <v>-1</v>
      </c>
      <c r="MH5" s="118">
        <v>-1</v>
      </c>
      <c r="MI5" s="118">
        <v>-1</v>
      </c>
      <c r="MJ5" s="118">
        <v>-1</v>
      </c>
      <c r="MK5" s="118">
        <v>-1</v>
      </c>
      <c r="ML5" s="118">
        <v>-1</v>
      </c>
      <c r="MM5" s="118">
        <v>-1</v>
      </c>
      <c r="MN5" s="118">
        <v>-1</v>
      </c>
      <c r="MO5" s="118">
        <v>-1</v>
      </c>
      <c r="MP5" s="118">
        <v>-1</v>
      </c>
      <c r="MQ5" s="118">
        <v>-1</v>
      </c>
      <c r="MR5" s="118">
        <v>-1</v>
      </c>
      <c r="MS5" s="118">
        <v>-1</v>
      </c>
      <c r="MT5" s="118">
        <v>-1</v>
      </c>
      <c r="MU5" s="118">
        <v>-1</v>
      </c>
      <c r="MV5" s="118">
        <v>-1</v>
      </c>
      <c r="MW5" s="118">
        <v>-1</v>
      </c>
    </row>
    <row r="6" spans="1:361" x14ac:dyDescent="0.35">
      <c r="A6" s="145" t="s">
        <v>216</v>
      </c>
      <c r="B6" s="118">
        <v>5.2999999999999999E-2</v>
      </c>
      <c r="C6" s="118">
        <v>0.107</v>
      </c>
      <c r="D6" s="118">
        <v>0.16</v>
      </c>
      <c r="E6" s="118">
        <v>0.21299999999999999</v>
      </c>
      <c r="F6" s="118">
        <v>0.26600000000000001</v>
      </c>
      <c r="G6" s="118">
        <v>0.32</v>
      </c>
      <c r="H6" s="118">
        <v>0.373</v>
      </c>
      <c r="I6" s="118">
        <v>0.42599999999999999</v>
      </c>
      <c r="J6" s="118">
        <v>0.48</v>
      </c>
      <c r="K6" s="118">
        <v>0.53300000000000003</v>
      </c>
      <c r="L6" s="118">
        <v>0.58599999999999997</v>
      </c>
      <c r="M6" s="118">
        <v>0.63900000000000001</v>
      </c>
      <c r="N6" s="118">
        <v>0.69299999999999995</v>
      </c>
      <c r="O6" s="118">
        <v>0.746</v>
      </c>
      <c r="P6" s="118">
        <v>0.79900000000000004</v>
      </c>
      <c r="Q6" s="118">
        <v>0.85299999999999998</v>
      </c>
      <c r="R6" s="118">
        <v>0.90600000000000003</v>
      </c>
      <c r="S6" s="118">
        <v>0.95899999999999996</v>
      </c>
      <c r="T6" s="118">
        <v>1.012</v>
      </c>
      <c r="U6" s="118">
        <v>1.0660000000000001</v>
      </c>
      <c r="V6" s="118">
        <v>1.119</v>
      </c>
      <c r="W6" s="118">
        <v>1.1719999999999999</v>
      </c>
      <c r="X6" s="118">
        <v>1.226</v>
      </c>
      <c r="Y6" s="118">
        <v>1.2789999999999999</v>
      </c>
      <c r="Z6" s="118">
        <v>1.3320000000000001</v>
      </c>
      <c r="AA6" s="118">
        <v>1.385</v>
      </c>
      <c r="AB6" s="118">
        <v>1.4390000000000001</v>
      </c>
      <c r="AC6" s="118">
        <v>1.492</v>
      </c>
      <c r="AD6" s="118">
        <v>1.5449999999999999</v>
      </c>
      <c r="AE6" s="118">
        <v>1.599</v>
      </c>
      <c r="AF6" s="118">
        <v>2.1309999999999998</v>
      </c>
      <c r="AG6" s="118">
        <v>2.6640000000000001</v>
      </c>
      <c r="AH6" s="118">
        <v>3.1970000000000001</v>
      </c>
      <c r="AI6" s="118">
        <v>3.73</v>
      </c>
      <c r="AJ6" s="118">
        <v>4.2629999999999999</v>
      </c>
      <c r="AK6" s="118">
        <v>4.7960000000000003</v>
      </c>
      <c r="AL6" s="118">
        <v>0.16700000000000001</v>
      </c>
      <c r="AM6" s="118">
        <v>0.33400000000000002</v>
      </c>
      <c r="AN6" s="118">
        <v>0.501</v>
      </c>
      <c r="AO6" s="118">
        <v>0.66900000000000004</v>
      </c>
      <c r="AP6" s="118">
        <v>0.83599999999999997</v>
      </c>
      <c r="AQ6" s="118">
        <v>1.0029999999999999</v>
      </c>
      <c r="AR6" s="118">
        <v>1.17</v>
      </c>
      <c r="AS6" s="118">
        <v>1.337</v>
      </c>
      <c r="AT6" s="118">
        <v>1.504</v>
      </c>
      <c r="AU6" s="118">
        <v>1.671</v>
      </c>
      <c r="AV6" s="118">
        <v>1.8380000000000001</v>
      </c>
      <c r="AW6" s="118">
        <v>2.0059999999999998</v>
      </c>
      <c r="AX6" s="118">
        <v>2.173</v>
      </c>
      <c r="AY6" s="118">
        <v>2.34</v>
      </c>
      <c r="AZ6" s="118">
        <v>2.5070000000000001</v>
      </c>
      <c r="BA6" s="118">
        <v>2.6739999999999999</v>
      </c>
      <c r="BB6" s="118">
        <v>2.8410000000000002</v>
      </c>
      <c r="BC6" s="118">
        <v>3.008</v>
      </c>
      <c r="BD6" s="118">
        <v>3.1749999999999998</v>
      </c>
      <c r="BE6" s="118">
        <v>3.343</v>
      </c>
      <c r="BF6" s="118">
        <v>3.51</v>
      </c>
      <c r="BG6" s="118">
        <v>3.677</v>
      </c>
      <c r="BH6" s="118">
        <v>3.8439999999999999</v>
      </c>
      <c r="BI6" s="118">
        <v>4.0110000000000001</v>
      </c>
      <c r="BJ6" s="118">
        <v>4.1779999999999999</v>
      </c>
      <c r="BK6" s="118">
        <v>4.3449999999999998</v>
      </c>
      <c r="BL6" s="118">
        <v>4.5119999999999996</v>
      </c>
      <c r="BM6" s="118">
        <v>4.68</v>
      </c>
      <c r="BN6" s="118">
        <v>4.8470000000000004</v>
      </c>
      <c r="BO6" s="118">
        <v>5.0140000000000002</v>
      </c>
      <c r="BP6" s="118">
        <v>6.6849999999999996</v>
      </c>
      <c r="BQ6" s="118">
        <v>8.3559999999999999</v>
      </c>
      <c r="BR6" s="118">
        <v>10.028</v>
      </c>
      <c r="BS6" s="118">
        <v>11.699</v>
      </c>
      <c r="BT6" s="118">
        <v>13.37</v>
      </c>
      <c r="BU6" s="118">
        <v>15.041</v>
      </c>
      <c r="BV6" s="118">
        <v>4.1000000000000002E-2</v>
      </c>
      <c r="BW6" s="118">
        <v>8.1000000000000003E-2</v>
      </c>
      <c r="BX6" s="118">
        <v>0.122</v>
      </c>
      <c r="BY6" s="118">
        <v>0.16300000000000001</v>
      </c>
      <c r="BZ6" s="118">
        <v>0.20300000000000001</v>
      </c>
      <c r="CA6" s="118">
        <v>0.24399999999999999</v>
      </c>
      <c r="CB6" s="118">
        <v>0.28499999999999998</v>
      </c>
      <c r="CC6" s="118">
        <v>0.32500000000000001</v>
      </c>
      <c r="CD6" s="118">
        <v>0.36599999999999999</v>
      </c>
      <c r="CE6" s="118">
        <v>0.40699999999999997</v>
      </c>
      <c r="CF6" s="118">
        <v>0.44700000000000001</v>
      </c>
      <c r="CG6" s="118">
        <v>0.48799999999999999</v>
      </c>
      <c r="CH6" s="118">
        <v>0.52900000000000003</v>
      </c>
      <c r="CI6" s="118">
        <v>0.56999999999999995</v>
      </c>
      <c r="CJ6" s="118">
        <v>0.61</v>
      </c>
      <c r="CK6" s="118">
        <v>0.65100000000000002</v>
      </c>
      <c r="CL6" s="118">
        <v>0.69199999999999995</v>
      </c>
      <c r="CM6" s="118">
        <v>0.73199999999999998</v>
      </c>
      <c r="CN6" s="118">
        <v>0.77300000000000002</v>
      </c>
      <c r="CO6" s="118">
        <v>0.81399999999999995</v>
      </c>
      <c r="CP6" s="118">
        <v>0.85399999999999998</v>
      </c>
      <c r="CQ6" s="118">
        <v>0.89500000000000002</v>
      </c>
      <c r="CR6" s="118">
        <v>0.93600000000000005</v>
      </c>
      <c r="CS6" s="118">
        <v>0.97599999999999998</v>
      </c>
      <c r="CT6" s="118">
        <v>1.0169999999999999</v>
      </c>
      <c r="CU6" s="118">
        <v>1.0580000000000001</v>
      </c>
      <c r="CV6" s="118">
        <v>1.0980000000000001</v>
      </c>
      <c r="CW6" s="118">
        <v>1.139</v>
      </c>
      <c r="CX6" s="118">
        <v>1.18</v>
      </c>
      <c r="CY6" s="118">
        <v>1.22</v>
      </c>
      <c r="CZ6" s="118">
        <v>1.627</v>
      </c>
      <c r="DA6" s="118">
        <v>2.0339999999999998</v>
      </c>
      <c r="DB6" s="118">
        <v>2.4409999999999998</v>
      </c>
      <c r="DC6" s="118">
        <v>2.8479999999999999</v>
      </c>
      <c r="DD6" s="118">
        <v>3.254</v>
      </c>
      <c r="DE6" s="118">
        <v>3.661</v>
      </c>
      <c r="DF6" s="118">
        <v>5.1999999999999998E-2</v>
      </c>
      <c r="DG6" s="118">
        <v>0.105</v>
      </c>
      <c r="DH6" s="118">
        <v>0.157</v>
      </c>
      <c r="DI6" s="118">
        <v>0.20899999999999999</v>
      </c>
      <c r="DJ6" s="118">
        <v>0.26200000000000001</v>
      </c>
      <c r="DK6" s="118">
        <v>0.314</v>
      </c>
      <c r="DL6" s="118">
        <v>0.36599999999999999</v>
      </c>
      <c r="DM6" s="118">
        <v>0.41799999999999998</v>
      </c>
      <c r="DN6" s="118">
        <v>0.47099999999999997</v>
      </c>
      <c r="DO6" s="118">
        <v>0.52300000000000002</v>
      </c>
      <c r="DP6" s="118">
        <v>0.57499999999999996</v>
      </c>
      <c r="DQ6" s="118">
        <v>0.628</v>
      </c>
      <c r="DR6" s="118">
        <v>0.68</v>
      </c>
      <c r="DS6" s="118">
        <v>0.73199999999999998</v>
      </c>
      <c r="DT6" s="118">
        <v>0.78500000000000003</v>
      </c>
      <c r="DU6" s="118">
        <v>0.83699999999999997</v>
      </c>
      <c r="DV6" s="118">
        <v>0.88900000000000001</v>
      </c>
      <c r="DW6" s="118">
        <v>0.94099999999999995</v>
      </c>
      <c r="DX6" s="118">
        <v>0.99399999999999999</v>
      </c>
      <c r="DY6" s="118">
        <v>1.046</v>
      </c>
      <c r="DZ6" s="118">
        <v>1.0980000000000001</v>
      </c>
      <c r="EA6" s="118">
        <v>1.151</v>
      </c>
      <c r="EB6" s="118">
        <v>1.2030000000000001</v>
      </c>
      <c r="EC6" s="118">
        <v>1.2549999999999999</v>
      </c>
      <c r="ED6" s="118">
        <v>1.3080000000000001</v>
      </c>
      <c r="EE6" s="118">
        <v>1.36</v>
      </c>
      <c r="EF6" s="118">
        <v>1.4119999999999999</v>
      </c>
      <c r="EG6" s="118">
        <v>1.464</v>
      </c>
      <c r="EH6" s="118">
        <v>1.5169999999999999</v>
      </c>
      <c r="EI6" s="118">
        <v>1.569</v>
      </c>
      <c r="EJ6" s="118">
        <v>2.0920000000000001</v>
      </c>
      <c r="EK6" s="118">
        <v>2.6150000000000002</v>
      </c>
      <c r="EL6" s="118">
        <v>3.1379999999999999</v>
      </c>
      <c r="EM6" s="118">
        <v>3.661</v>
      </c>
      <c r="EN6" s="118">
        <v>4.1840000000000002</v>
      </c>
      <c r="EO6" s="118">
        <v>4.7069999999999999</v>
      </c>
      <c r="EP6" s="118">
        <v>0.38400000000000001</v>
      </c>
      <c r="EQ6" s="118">
        <v>0.76900000000000002</v>
      </c>
      <c r="ER6" s="118">
        <v>1.153</v>
      </c>
      <c r="ES6" s="118">
        <v>1.538</v>
      </c>
      <c r="ET6" s="118">
        <v>1.9219999999999999</v>
      </c>
      <c r="EU6" s="118">
        <v>2.3069999999999999</v>
      </c>
      <c r="EV6" s="118">
        <v>2.6909999999999998</v>
      </c>
      <c r="EW6" s="118">
        <v>3.0760000000000001</v>
      </c>
      <c r="EX6" s="118">
        <v>3.46</v>
      </c>
      <c r="EY6" s="118">
        <v>3.8450000000000002</v>
      </c>
      <c r="EZ6" s="118">
        <v>4.2290000000000001</v>
      </c>
      <c r="FA6" s="118">
        <v>4.6139999999999999</v>
      </c>
      <c r="FB6" s="118">
        <v>4.9980000000000002</v>
      </c>
      <c r="FC6" s="118">
        <v>5.383</v>
      </c>
      <c r="FD6" s="118">
        <v>5.7670000000000003</v>
      </c>
      <c r="FE6" s="118">
        <v>6.1520000000000001</v>
      </c>
      <c r="FF6" s="118">
        <v>6.5359999999999996</v>
      </c>
      <c r="FG6" s="118">
        <v>6.9210000000000003</v>
      </c>
      <c r="FH6" s="118">
        <v>7.3049999999999997</v>
      </c>
      <c r="FI6" s="118">
        <v>7.69</v>
      </c>
      <c r="FJ6" s="118">
        <v>8.0739999999999998</v>
      </c>
      <c r="FK6" s="118">
        <v>8.4589999999999996</v>
      </c>
      <c r="FL6" s="118">
        <v>8.843</v>
      </c>
      <c r="FM6" s="118">
        <v>9.2279999999999998</v>
      </c>
      <c r="FN6" s="118">
        <v>9.6120000000000001</v>
      </c>
      <c r="FO6" s="118">
        <v>9.9969999999999999</v>
      </c>
      <c r="FP6" s="118">
        <v>10.381</v>
      </c>
      <c r="FQ6" s="118">
        <v>10.766</v>
      </c>
      <c r="FR6" s="118">
        <v>11.15</v>
      </c>
      <c r="FS6" s="118">
        <v>11.535</v>
      </c>
      <c r="FT6" s="118">
        <v>15.38</v>
      </c>
      <c r="FU6" s="118">
        <v>19.224</v>
      </c>
      <c r="FV6" s="118">
        <v>23.068999999999999</v>
      </c>
      <c r="FW6" s="118">
        <v>26.914000000000001</v>
      </c>
      <c r="FX6" s="118">
        <v>30.759</v>
      </c>
      <c r="FY6" s="118">
        <v>34.603999999999999</v>
      </c>
      <c r="FZ6" s="118">
        <v>4.5999999999999999E-2</v>
      </c>
      <c r="GA6" s="118">
        <v>9.0999999999999998E-2</v>
      </c>
      <c r="GB6" s="118">
        <v>0.13700000000000001</v>
      </c>
      <c r="GC6" s="118">
        <v>0.183</v>
      </c>
      <c r="GD6" s="118">
        <v>0.22800000000000001</v>
      </c>
      <c r="GE6" s="118">
        <v>0.27400000000000002</v>
      </c>
      <c r="GF6" s="118">
        <v>0.32</v>
      </c>
      <c r="GG6" s="118">
        <v>0.36499999999999999</v>
      </c>
      <c r="GH6" s="118">
        <v>0.41099999999999998</v>
      </c>
      <c r="GI6" s="118">
        <v>0.45600000000000002</v>
      </c>
      <c r="GJ6" s="118">
        <v>0.502</v>
      </c>
      <c r="GK6" s="118">
        <v>0.54800000000000004</v>
      </c>
      <c r="GL6" s="118">
        <v>0.59299999999999997</v>
      </c>
      <c r="GM6" s="118">
        <v>0.63900000000000001</v>
      </c>
      <c r="GN6" s="118">
        <v>0.68500000000000005</v>
      </c>
      <c r="GO6" s="118">
        <v>0.73</v>
      </c>
      <c r="GP6" s="118">
        <v>0.77600000000000002</v>
      </c>
      <c r="GQ6" s="118">
        <v>0.82199999999999995</v>
      </c>
      <c r="GR6" s="118">
        <v>0.86699999999999999</v>
      </c>
      <c r="GS6" s="118">
        <v>0.91300000000000003</v>
      </c>
      <c r="GT6" s="118">
        <v>0.95899999999999996</v>
      </c>
      <c r="GU6" s="118">
        <v>1.004</v>
      </c>
      <c r="GV6" s="118">
        <v>1.05</v>
      </c>
      <c r="GW6" s="118">
        <v>1.0960000000000001</v>
      </c>
      <c r="GX6" s="118">
        <v>1.141</v>
      </c>
      <c r="GY6" s="118">
        <v>1.1870000000000001</v>
      </c>
      <c r="GZ6" s="118">
        <v>1.232</v>
      </c>
      <c r="HA6" s="118">
        <v>1.278</v>
      </c>
      <c r="HB6" s="118">
        <v>1.3240000000000001</v>
      </c>
      <c r="HC6" s="118">
        <v>1.369</v>
      </c>
      <c r="HD6" s="118">
        <v>1.8260000000000001</v>
      </c>
      <c r="HE6" s="118">
        <v>2.282</v>
      </c>
      <c r="HF6" s="118">
        <v>2.7389999999999999</v>
      </c>
      <c r="HG6" s="118">
        <v>3.1949999999999998</v>
      </c>
      <c r="HH6" s="118">
        <v>3.6520000000000001</v>
      </c>
      <c r="HI6" s="118">
        <v>4.1079999999999997</v>
      </c>
      <c r="HJ6" s="118">
        <v>-1</v>
      </c>
      <c r="HK6" s="118">
        <v>-1</v>
      </c>
      <c r="HL6" s="118">
        <v>-1</v>
      </c>
      <c r="HM6" s="118">
        <v>-1</v>
      </c>
      <c r="HN6" s="118">
        <v>-1</v>
      </c>
      <c r="HO6" s="118">
        <v>-1</v>
      </c>
      <c r="HP6" s="118">
        <v>-1</v>
      </c>
      <c r="HQ6" s="118">
        <v>-1</v>
      </c>
      <c r="HR6" s="118">
        <v>-1</v>
      </c>
      <c r="HS6" s="118">
        <v>-1</v>
      </c>
      <c r="HT6" s="118">
        <v>-1</v>
      </c>
      <c r="HU6" s="118">
        <v>-1</v>
      </c>
      <c r="HV6" s="118">
        <v>-1</v>
      </c>
      <c r="HW6" s="118">
        <v>-1</v>
      </c>
      <c r="HX6" s="118">
        <v>-1</v>
      </c>
      <c r="HY6" s="118">
        <v>-1</v>
      </c>
      <c r="HZ6" s="118">
        <v>-1</v>
      </c>
      <c r="IA6" s="118">
        <v>-1</v>
      </c>
      <c r="IB6" s="118">
        <v>-1</v>
      </c>
      <c r="IC6" s="118">
        <v>-1</v>
      </c>
      <c r="ID6" s="118">
        <v>-1</v>
      </c>
      <c r="IE6" s="118">
        <v>-1</v>
      </c>
      <c r="IF6" s="118">
        <v>-1</v>
      </c>
      <c r="IG6" s="118">
        <v>-1</v>
      </c>
      <c r="IH6" s="118">
        <v>-1</v>
      </c>
      <c r="II6" s="118">
        <v>-1</v>
      </c>
      <c r="IJ6" s="118">
        <v>-1</v>
      </c>
      <c r="IK6" s="118">
        <v>-1</v>
      </c>
      <c r="IL6" s="118">
        <v>-1</v>
      </c>
      <c r="IM6" s="118">
        <v>-1</v>
      </c>
      <c r="IN6" s="118">
        <v>-1</v>
      </c>
      <c r="IO6" s="118">
        <v>-1</v>
      </c>
      <c r="IP6" s="118">
        <v>-1</v>
      </c>
      <c r="IQ6" s="118">
        <v>-1</v>
      </c>
      <c r="IR6" s="118">
        <v>-1</v>
      </c>
      <c r="IS6" s="118">
        <v>-1</v>
      </c>
      <c r="IT6" s="118">
        <v>0</v>
      </c>
      <c r="IU6" s="118">
        <v>0</v>
      </c>
      <c r="IV6" s="118">
        <v>0</v>
      </c>
      <c r="IW6" s="118">
        <v>0</v>
      </c>
      <c r="IX6" s="118">
        <v>0</v>
      </c>
      <c r="IY6" s="118">
        <v>0</v>
      </c>
      <c r="IZ6" s="118">
        <v>0</v>
      </c>
      <c r="JA6" s="118">
        <v>0</v>
      </c>
      <c r="JB6" s="118">
        <v>0</v>
      </c>
      <c r="JC6" s="118">
        <v>0</v>
      </c>
      <c r="JD6" s="118">
        <v>0</v>
      </c>
      <c r="JE6" s="118">
        <v>0</v>
      </c>
      <c r="JF6" s="118">
        <v>0</v>
      </c>
      <c r="JG6" s="118">
        <v>0</v>
      </c>
      <c r="JH6" s="118">
        <v>0</v>
      </c>
      <c r="JI6" s="118">
        <v>0</v>
      </c>
      <c r="JJ6" s="118">
        <v>0</v>
      </c>
      <c r="JK6" s="118">
        <v>0</v>
      </c>
      <c r="JL6" s="118">
        <v>0</v>
      </c>
      <c r="JM6" s="118">
        <v>0</v>
      </c>
      <c r="JN6" s="118">
        <v>0</v>
      </c>
      <c r="JO6" s="118">
        <v>0</v>
      </c>
      <c r="JP6" s="118">
        <v>0</v>
      </c>
      <c r="JQ6" s="118">
        <v>0</v>
      </c>
      <c r="JR6" s="118">
        <v>0</v>
      </c>
      <c r="JS6" s="118">
        <v>0</v>
      </c>
      <c r="JT6" s="118">
        <v>0</v>
      </c>
      <c r="JU6" s="118">
        <v>0</v>
      </c>
      <c r="JV6" s="118">
        <v>0</v>
      </c>
      <c r="JW6" s="118">
        <v>0</v>
      </c>
      <c r="JX6" s="118">
        <v>0</v>
      </c>
      <c r="JY6" s="118">
        <v>0</v>
      </c>
      <c r="JZ6" s="118">
        <v>0</v>
      </c>
      <c r="KA6" s="118">
        <v>0</v>
      </c>
      <c r="KB6" s="118">
        <v>0</v>
      </c>
      <c r="KC6" s="118">
        <v>0</v>
      </c>
      <c r="KD6" s="118">
        <v>0</v>
      </c>
      <c r="KE6" s="118">
        <v>0</v>
      </c>
      <c r="KF6" s="118">
        <v>0</v>
      </c>
      <c r="KG6" s="118">
        <v>0</v>
      </c>
      <c r="KH6" s="118">
        <v>0</v>
      </c>
      <c r="KI6" s="118">
        <v>0</v>
      </c>
      <c r="KJ6" s="118">
        <v>0</v>
      </c>
      <c r="KK6" s="118">
        <v>0</v>
      </c>
      <c r="KL6" s="118">
        <v>0</v>
      </c>
      <c r="KM6" s="118">
        <v>0</v>
      </c>
      <c r="KN6" s="118">
        <v>0</v>
      </c>
      <c r="KO6" s="118">
        <v>0</v>
      </c>
      <c r="KP6" s="118">
        <v>0</v>
      </c>
      <c r="KQ6" s="118">
        <v>0</v>
      </c>
      <c r="KR6" s="118">
        <v>0</v>
      </c>
      <c r="KS6" s="118">
        <v>0</v>
      </c>
      <c r="KT6" s="118">
        <v>0</v>
      </c>
      <c r="KU6" s="118">
        <v>0</v>
      </c>
      <c r="KV6" s="118">
        <v>0</v>
      </c>
      <c r="KW6" s="118">
        <v>0</v>
      </c>
      <c r="KX6" s="118">
        <v>0</v>
      </c>
      <c r="KY6" s="118">
        <v>0</v>
      </c>
      <c r="KZ6" s="118">
        <v>0</v>
      </c>
      <c r="LA6" s="118">
        <v>0</v>
      </c>
      <c r="LB6" s="118">
        <v>0</v>
      </c>
      <c r="LC6" s="118">
        <v>0</v>
      </c>
      <c r="LD6" s="118">
        <v>0</v>
      </c>
      <c r="LE6" s="118">
        <v>0</v>
      </c>
      <c r="LF6" s="118">
        <v>0</v>
      </c>
      <c r="LG6" s="118">
        <v>0</v>
      </c>
      <c r="LH6" s="118">
        <v>0</v>
      </c>
      <c r="LI6" s="118">
        <v>0</v>
      </c>
      <c r="LJ6" s="118">
        <v>0</v>
      </c>
      <c r="LK6" s="118">
        <v>0</v>
      </c>
      <c r="LL6" s="118">
        <v>0</v>
      </c>
      <c r="LM6" s="118">
        <v>0</v>
      </c>
      <c r="LN6" s="118">
        <v>-1</v>
      </c>
      <c r="LO6" s="118">
        <v>-1</v>
      </c>
      <c r="LP6" s="118">
        <v>-1</v>
      </c>
      <c r="LQ6" s="118">
        <v>-1</v>
      </c>
      <c r="LR6" s="118">
        <v>-1</v>
      </c>
      <c r="LS6" s="118">
        <v>-1</v>
      </c>
      <c r="LT6" s="118">
        <v>-1</v>
      </c>
      <c r="LU6" s="118">
        <v>-1</v>
      </c>
      <c r="LV6" s="118">
        <v>-1</v>
      </c>
      <c r="LW6" s="118">
        <v>-1</v>
      </c>
      <c r="LX6" s="118">
        <v>-1</v>
      </c>
      <c r="LY6" s="118">
        <v>-1</v>
      </c>
      <c r="LZ6" s="118">
        <v>-1</v>
      </c>
      <c r="MA6" s="118">
        <v>-1</v>
      </c>
      <c r="MB6" s="118">
        <v>-1</v>
      </c>
      <c r="MC6" s="118">
        <v>-1</v>
      </c>
      <c r="MD6" s="118">
        <v>-1</v>
      </c>
      <c r="ME6" s="118">
        <v>-1</v>
      </c>
      <c r="MF6" s="118">
        <v>-1</v>
      </c>
      <c r="MG6" s="118">
        <v>-1</v>
      </c>
      <c r="MH6" s="118">
        <v>-1</v>
      </c>
      <c r="MI6" s="118">
        <v>-1</v>
      </c>
      <c r="MJ6" s="118">
        <v>-1</v>
      </c>
      <c r="MK6" s="118">
        <v>-1</v>
      </c>
      <c r="ML6" s="118">
        <v>-1</v>
      </c>
      <c r="MM6" s="118">
        <v>-1</v>
      </c>
      <c r="MN6" s="118">
        <v>-1</v>
      </c>
      <c r="MO6" s="118">
        <v>-1</v>
      </c>
      <c r="MP6" s="118">
        <v>-1</v>
      </c>
      <c r="MQ6" s="118">
        <v>-1</v>
      </c>
      <c r="MR6" s="118">
        <v>-1</v>
      </c>
      <c r="MS6" s="118">
        <v>-1</v>
      </c>
      <c r="MT6" s="118">
        <v>-1</v>
      </c>
      <c r="MU6" s="118">
        <v>-1</v>
      </c>
      <c r="MV6" s="118">
        <v>-1</v>
      </c>
      <c r="MW6" s="118">
        <v>-1</v>
      </c>
    </row>
    <row r="7" spans="1:361" x14ac:dyDescent="0.35">
      <c r="A7" s="145" t="s">
        <v>217</v>
      </c>
      <c r="B7" s="118">
        <v>0.06</v>
      </c>
      <c r="C7" s="118">
        <v>0.12</v>
      </c>
      <c r="D7" s="118">
        <v>0.18</v>
      </c>
      <c r="E7" s="118">
        <v>0.24</v>
      </c>
      <c r="F7" s="118">
        <v>0.3</v>
      </c>
      <c r="G7" s="118">
        <v>0.36</v>
      </c>
      <c r="H7" s="118">
        <v>0.42</v>
      </c>
      <c r="I7" s="118">
        <v>0.48099999999999998</v>
      </c>
      <c r="J7" s="118">
        <v>0.54100000000000004</v>
      </c>
      <c r="K7" s="118">
        <v>0.60099999999999998</v>
      </c>
      <c r="L7" s="118">
        <v>0.66100000000000003</v>
      </c>
      <c r="M7" s="118">
        <v>0.72099999999999997</v>
      </c>
      <c r="N7" s="118">
        <v>0.78100000000000003</v>
      </c>
      <c r="O7" s="118">
        <v>0.84099999999999997</v>
      </c>
      <c r="P7" s="118">
        <v>0.90100000000000002</v>
      </c>
      <c r="Q7" s="118">
        <v>0.96099999999999997</v>
      </c>
      <c r="R7" s="118">
        <v>1.0209999999999999</v>
      </c>
      <c r="S7" s="118">
        <v>1.081</v>
      </c>
      <c r="T7" s="118">
        <v>1.141</v>
      </c>
      <c r="U7" s="118">
        <v>1.2010000000000001</v>
      </c>
      <c r="V7" s="118">
        <v>1.2609999999999999</v>
      </c>
      <c r="W7" s="118">
        <v>1.321</v>
      </c>
      <c r="X7" s="118">
        <v>1.3819999999999999</v>
      </c>
      <c r="Y7" s="118">
        <v>1.4419999999999999</v>
      </c>
      <c r="Z7" s="118">
        <v>1.502</v>
      </c>
      <c r="AA7" s="118">
        <v>1.5620000000000001</v>
      </c>
      <c r="AB7" s="118">
        <v>1.6220000000000001</v>
      </c>
      <c r="AC7" s="118">
        <v>1.6819999999999999</v>
      </c>
      <c r="AD7" s="118">
        <v>1.742</v>
      </c>
      <c r="AE7" s="118">
        <v>1.802</v>
      </c>
      <c r="AF7" s="118">
        <v>2.403</v>
      </c>
      <c r="AG7" s="118">
        <v>3.0030000000000001</v>
      </c>
      <c r="AH7" s="118">
        <v>3.6040000000000001</v>
      </c>
      <c r="AI7" s="118">
        <v>4.2050000000000001</v>
      </c>
      <c r="AJ7" s="118">
        <v>4.8049999999999997</v>
      </c>
      <c r="AK7" s="118">
        <v>5.4059999999999997</v>
      </c>
      <c r="AL7" s="118">
        <v>4.8000000000000001E-2</v>
      </c>
      <c r="AM7" s="118">
        <v>9.6000000000000002E-2</v>
      </c>
      <c r="AN7" s="118">
        <v>0.14399999999999999</v>
      </c>
      <c r="AO7" s="118">
        <v>0.192</v>
      </c>
      <c r="AP7" s="118">
        <v>0</v>
      </c>
      <c r="AQ7" s="118">
        <v>0.28799999999999998</v>
      </c>
      <c r="AR7" s="118">
        <v>0</v>
      </c>
      <c r="AS7" s="118">
        <v>0.38400000000000001</v>
      </c>
      <c r="AT7" s="118">
        <v>0.432</v>
      </c>
      <c r="AU7" s="118">
        <v>0</v>
      </c>
      <c r="AV7" s="118">
        <v>0.52800000000000002</v>
      </c>
      <c r="AW7" s="118">
        <v>0.57599999999999996</v>
      </c>
      <c r="AX7" s="118">
        <v>0.624</v>
      </c>
      <c r="AY7" s="118">
        <v>0</v>
      </c>
      <c r="AZ7" s="118">
        <v>0.72</v>
      </c>
      <c r="BA7" s="118">
        <v>0.76800000000000002</v>
      </c>
      <c r="BB7" s="118">
        <v>0.81599999999999995</v>
      </c>
      <c r="BC7" s="118">
        <v>0.86399999999999999</v>
      </c>
      <c r="BD7" s="118">
        <v>0.91200000000000003</v>
      </c>
      <c r="BE7" s="118">
        <v>0</v>
      </c>
      <c r="BF7" s="118">
        <v>1.008</v>
      </c>
      <c r="BG7" s="118">
        <v>1.056</v>
      </c>
      <c r="BH7" s="118">
        <v>1.1040000000000001</v>
      </c>
      <c r="BI7" s="118">
        <v>1.1519999999999999</v>
      </c>
      <c r="BJ7" s="118">
        <v>1.2</v>
      </c>
      <c r="BK7" s="118">
        <v>1.248</v>
      </c>
      <c r="BL7" s="118">
        <v>1.296</v>
      </c>
      <c r="BM7" s="118">
        <v>0</v>
      </c>
      <c r="BN7" s="118">
        <v>1.3919999999999999</v>
      </c>
      <c r="BO7" s="118">
        <v>1.44</v>
      </c>
      <c r="BP7" s="118">
        <v>0</v>
      </c>
      <c r="BQ7" s="118">
        <v>2.4</v>
      </c>
      <c r="BR7" s="118">
        <v>2.88</v>
      </c>
      <c r="BS7" s="118">
        <v>3.36</v>
      </c>
      <c r="BT7" s="118">
        <v>0</v>
      </c>
      <c r="BU7" s="118">
        <v>4.32</v>
      </c>
      <c r="BV7" s="118">
        <v>3.1E-2</v>
      </c>
      <c r="BW7" s="118">
        <v>6.3E-2</v>
      </c>
      <c r="BX7" s="118">
        <v>9.4E-2</v>
      </c>
      <c r="BY7" s="118">
        <v>0.125</v>
      </c>
      <c r="BZ7" s="118">
        <v>0.156</v>
      </c>
      <c r="CA7" s="118">
        <v>0.188</v>
      </c>
      <c r="CB7" s="118">
        <v>0.219</v>
      </c>
      <c r="CC7" s="118">
        <v>0.25</v>
      </c>
      <c r="CD7" s="118">
        <v>0.28100000000000003</v>
      </c>
      <c r="CE7" s="118">
        <v>0.313</v>
      </c>
      <c r="CF7" s="118">
        <v>0.34399999999999997</v>
      </c>
      <c r="CG7" s="118">
        <v>0.375</v>
      </c>
      <c r="CH7" s="118">
        <v>0.40699999999999997</v>
      </c>
      <c r="CI7" s="118">
        <v>0.438</v>
      </c>
      <c r="CJ7" s="118">
        <v>0.46899999999999997</v>
      </c>
      <c r="CK7" s="118">
        <v>0.5</v>
      </c>
      <c r="CL7" s="118">
        <v>0.53200000000000003</v>
      </c>
      <c r="CM7" s="118">
        <v>0.56299999999999994</v>
      </c>
      <c r="CN7" s="118">
        <v>0.59399999999999997</v>
      </c>
      <c r="CO7" s="118">
        <v>0.626</v>
      </c>
      <c r="CP7" s="118">
        <v>0.65700000000000003</v>
      </c>
      <c r="CQ7" s="118">
        <v>0.68799999999999994</v>
      </c>
      <c r="CR7" s="118">
        <v>0.71899999999999997</v>
      </c>
      <c r="CS7" s="118">
        <v>0.751</v>
      </c>
      <c r="CT7" s="118">
        <v>0.78200000000000003</v>
      </c>
      <c r="CU7" s="118">
        <v>0.81299999999999994</v>
      </c>
      <c r="CV7" s="118">
        <v>0.84399999999999997</v>
      </c>
      <c r="CW7" s="118">
        <v>0.876</v>
      </c>
      <c r="CX7" s="118">
        <v>0.90700000000000003</v>
      </c>
      <c r="CY7" s="118">
        <v>0.93799999999999994</v>
      </c>
      <c r="CZ7" s="118">
        <v>1.2509999999999999</v>
      </c>
      <c r="DA7" s="118">
        <v>1.5640000000000001</v>
      </c>
      <c r="DB7" s="118">
        <v>1.877</v>
      </c>
      <c r="DC7" s="118">
        <v>2.1890000000000001</v>
      </c>
      <c r="DD7" s="118">
        <v>2.5019999999999998</v>
      </c>
      <c r="DE7" s="118">
        <v>2.8149999999999999</v>
      </c>
      <c r="DF7" s="118">
        <v>0.01</v>
      </c>
      <c r="DG7" s="118">
        <v>2.1000000000000001E-2</v>
      </c>
      <c r="DH7" s="118">
        <v>3.1E-2</v>
      </c>
      <c r="DI7" s="118">
        <v>4.2000000000000003E-2</v>
      </c>
      <c r="DJ7" s="118">
        <v>5.1999999999999998E-2</v>
      </c>
      <c r="DK7" s="118">
        <v>6.2E-2</v>
      </c>
      <c r="DL7" s="118">
        <v>7.2999999999999995E-2</v>
      </c>
      <c r="DM7" s="118">
        <v>8.3000000000000004E-2</v>
      </c>
      <c r="DN7" s="118">
        <v>9.4E-2</v>
      </c>
      <c r="DO7" s="118">
        <v>0.104</v>
      </c>
      <c r="DP7" s="118">
        <v>0.115</v>
      </c>
      <c r="DQ7" s="118">
        <v>0.125</v>
      </c>
      <c r="DR7" s="118">
        <v>0.13500000000000001</v>
      </c>
      <c r="DS7" s="118">
        <v>0.14599999999999999</v>
      </c>
      <c r="DT7" s="118">
        <v>0.156</v>
      </c>
      <c r="DU7" s="118">
        <v>0.16700000000000001</v>
      </c>
      <c r="DV7" s="118">
        <v>0.17699999999999999</v>
      </c>
      <c r="DW7" s="118">
        <v>0.187</v>
      </c>
      <c r="DX7" s="118">
        <v>0.19800000000000001</v>
      </c>
      <c r="DY7" s="118">
        <v>0.20799999999999999</v>
      </c>
      <c r="DZ7" s="118">
        <v>0.219</v>
      </c>
      <c r="EA7" s="118">
        <v>0.22900000000000001</v>
      </c>
      <c r="EB7" s="118">
        <v>0.23899999999999999</v>
      </c>
      <c r="EC7" s="118">
        <v>0.25</v>
      </c>
      <c r="ED7" s="118">
        <v>0.26</v>
      </c>
      <c r="EE7" s="118">
        <v>0.27100000000000002</v>
      </c>
      <c r="EF7" s="118">
        <v>0.28100000000000003</v>
      </c>
      <c r="EG7" s="118">
        <v>0.29099999999999998</v>
      </c>
      <c r="EH7" s="118">
        <v>0.30199999999999999</v>
      </c>
      <c r="EI7" s="118">
        <v>0.312</v>
      </c>
      <c r="EJ7" s="118">
        <v>0.41599999999999998</v>
      </c>
      <c r="EK7" s="118">
        <v>0.52100000000000002</v>
      </c>
      <c r="EL7" s="118">
        <v>0.625</v>
      </c>
      <c r="EM7" s="118">
        <v>0.72899999999999998</v>
      </c>
      <c r="EN7" s="118">
        <v>0.83299999999999996</v>
      </c>
      <c r="EO7" s="118">
        <v>0.93700000000000006</v>
      </c>
      <c r="EP7" s="118">
        <v>1.9E-2</v>
      </c>
      <c r="EQ7" s="118">
        <v>3.9E-2</v>
      </c>
      <c r="ER7" s="118">
        <v>5.8000000000000003E-2</v>
      </c>
      <c r="ES7" s="118">
        <v>7.6999999999999999E-2</v>
      </c>
      <c r="ET7" s="118">
        <v>9.7000000000000003E-2</v>
      </c>
      <c r="EU7" s="118">
        <v>0.11600000000000001</v>
      </c>
      <c r="EV7" s="118">
        <v>0.13500000000000001</v>
      </c>
      <c r="EW7" s="118">
        <v>0.155</v>
      </c>
      <c r="EX7" s="118">
        <v>0.17399999999999999</v>
      </c>
      <c r="EY7" s="118">
        <v>0.19400000000000001</v>
      </c>
      <c r="EZ7" s="118">
        <v>0.21299999999999999</v>
      </c>
      <c r="FA7" s="118">
        <v>0.23200000000000001</v>
      </c>
      <c r="FB7" s="118">
        <v>0.252</v>
      </c>
      <c r="FC7" s="118">
        <v>0.27100000000000002</v>
      </c>
      <c r="FD7" s="118">
        <v>0.28999999999999998</v>
      </c>
      <c r="FE7" s="118">
        <v>0.31</v>
      </c>
      <c r="FF7" s="118">
        <v>0.32900000000000001</v>
      </c>
      <c r="FG7" s="118">
        <v>0.34799999999999998</v>
      </c>
      <c r="FH7" s="118">
        <v>0.36799999999999999</v>
      </c>
      <c r="FI7" s="118">
        <v>0.38700000000000001</v>
      </c>
      <c r="FJ7" s="118">
        <v>0.40600000000000003</v>
      </c>
      <c r="FK7" s="118">
        <v>0.42599999999999999</v>
      </c>
      <c r="FL7" s="118">
        <v>0.44500000000000001</v>
      </c>
      <c r="FM7" s="118">
        <v>0.46500000000000002</v>
      </c>
      <c r="FN7" s="118">
        <v>0.48399999999999999</v>
      </c>
      <c r="FO7" s="118">
        <v>0.503</v>
      </c>
      <c r="FP7" s="118">
        <v>0.52300000000000002</v>
      </c>
      <c r="FQ7" s="118">
        <v>0.54200000000000004</v>
      </c>
      <c r="FR7" s="118">
        <v>0.56100000000000005</v>
      </c>
      <c r="FS7" s="118">
        <v>0.58099999999999996</v>
      </c>
      <c r="FT7" s="118">
        <v>0.77400000000000002</v>
      </c>
      <c r="FU7" s="118">
        <v>0.96799999999999997</v>
      </c>
      <c r="FV7" s="118">
        <v>1.161</v>
      </c>
      <c r="FW7" s="118">
        <v>1.355</v>
      </c>
      <c r="FX7" s="118">
        <v>1.548</v>
      </c>
      <c r="FY7" s="118">
        <v>1.742</v>
      </c>
      <c r="FZ7" s="118">
        <v>0.45500000000000002</v>
      </c>
      <c r="GA7" s="118">
        <v>0.91</v>
      </c>
      <c r="GB7" s="118">
        <v>1.3660000000000001</v>
      </c>
      <c r="GC7" s="118">
        <v>1.821</v>
      </c>
      <c r="GD7" s="118">
        <v>2.2759999999999998</v>
      </c>
      <c r="GE7" s="118">
        <v>2.7309999999999999</v>
      </c>
      <c r="GF7" s="118">
        <v>3.1869999999999998</v>
      </c>
      <c r="GG7" s="118">
        <v>3.6419999999999999</v>
      </c>
      <c r="GH7" s="118">
        <v>4.0970000000000004</v>
      </c>
      <c r="GI7" s="118">
        <v>4.5519999999999996</v>
      </c>
      <c r="GJ7" s="118">
        <v>5.008</v>
      </c>
      <c r="GK7" s="118">
        <v>5.4630000000000001</v>
      </c>
      <c r="GL7" s="118">
        <v>5.9180000000000001</v>
      </c>
      <c r="GM7" s="118">
        <v>6.3730000000000002</v>
      </c>
      <c r="GN7" s="118">
        <v>6.8289999999999997</v>
      </c>
      <c r="GO7" s="118">
        <v>7.2839999999999998</v>
      </c>
      <c r="GP7" s="118">
        <v>7.7389999999999999</v>
      </c>
      <c r="GQ7" s="118">
        <v>8.1940000000000008</v>
      </c>
      <c r="GR7" s="118">
        <v>8.6489999999999991</v>
      </c>
      <c r="GS7" s="118">
        <v>9.1050000000000004</v>
      </c>
      <c r="GT7" s="118">
        <v>9.56</v>
      </c>
      <c r="GU7" s="118">
        <v>10.015000000000001</v>
      </c>
      <c r="GV7" s="118">
        <v>10.47</v>
      </c>
      <c r="GW7" s="118">
        <v>10.926</v>
      </c>
      <c r="GX7" s="118">
        <v>11.381</v>
      </c>
      <c r="GY7" s="118">
        <v>11.836</v>
      </c>
      <c r="GZ7" s="118">
        <v>12.291</v>
      </c>
      <c r="HA7" s="118">
        <v>12.747</v>
      </c>
      <c r="HB7" s="118">
        <v>13.202</v>
      </c>
      <c r="HC7" s="118">
        <v>13.657</v>
      </c>
      <c r="HD7" s="118">
        <v>18.209</v>
      </c>
      <c r="HE7" s="118">
        <v>22.762</v>
      </c>
      <c r="HF7" s="118">
        <v>27.314</v>
      </c>
      <c r="HG7" s="118">
        <v>31.866</v>
      </c>
      <c r="HH7" s="118">
        <v>36.418999999999997</v>
      </c>
      <c r="HI7" s="118">
        <v>40.970999999999997</v>
      </c>
      <c r="HJ7" s="118">
        <v>0</v>
      </c>
      <c r="HK7" s="118">
        <v>0</v>
      </c>
      <c r="HL7" s="118">
        <v>0</v>
      </c>
      <c r="HM7" s="118">
        <v>0</v>
      </c>
      <c r="HN7" s="118">
        <v>0</v>
      </c>
      <c r="HO7" s="118">
        <v>0</v>
      </c>
      <c r="HP7" s="118">
        <v>0</v>
      </c>
      <c r="HQ7" s="118">
        <v>0</v>
      </c>
      <c r="HR7" s="118">
        <v>0</v>
      </c>
      <c r="HS7" s="118">
        <v>0</v>
      </c>
      <c r="HT7" s="118">
        <v>0</v>
      </c>
      <c r="HU7" s="118">
        <v>0</v>
      </c>
      <c r="HV7" s="118">
        <v>0</v>
      </c>
      <c r="HW7" s="118">
        <v>0</v>
      </c>
      <c r="HX7" s="118">
        <v>0</v>
      </c>
      <c r="HY7" s="118">
        <v>0</v>
      </c>
      <c r="HZ7" s="118">
        <v>0</v>
      </c>
      <c r="IA7" s="118">
        <v>0</v>
      </c>
      <c r="IB7" s="118">
        <v>0</v>
      </c>
      <c r="IC7" s="118">
        <v>0</v>
      </c>
      <c r="ID7" s="118">
        <v>0</v>
      </c>
      <c r="IE7" s="118">
        <v>0</v>
      </c>
      <c r="IF7" s="118">
        <v>0</v>
      </c>
      <c r="IG7" s="118">
        <v>0</v>
      </c>
      <c r="IH7" s="118">
        <v>0</v>
      </c>
      <c r="II7" s="118">
        <v>0</v>
      </c>
      <c r="IJ7" s="118">
        <v>0</v>
      </c>
      <c r="IK7" s="118">
        <v>0</v>
      </c>
      <c r="IL7" s="118">
        <v>0</v>
      </c>
      <c r="IM7" s="118">
        <v>0</v>
      </c>
      <c r="IN7" s="118">
        <v>0</v>
      </c>
      <c r="IO7" s="118">
        <v>0</v>
      </c>
      <c r="IP7" s="118">
        <v>0</v>
      </c>
      <c r="IQ7" s="118">
        <v>0</v>
      </c>
      <c r="IR7" s="118">
        <v>0</v>
      </c>
      <c r="IS7" s="118">
        <v>0</v>
      </c>
      <c r="IT7" s="118">
        <v>-1</v>
      </c>
      <c r="IU7" s="118">
        <v>-1</v>
      </c>
      <c r="IV7" s="118">
        <v>-1</v>
      </c>
      <c r="IW7" s="118">
        <v>-1</v>
      </c>
      <c r="IX7" s="118">
        <v>-1</v>
      </c>
      <c r="IY7" s="118">
        <v>-1</v>
      </c>
      <c r="IZ7" s="118">
        <v>-1</v>
      </c>
      <c r="JA7" s="118">
        <v>-1</v>
      </c>
      <c r="JB7" s="118">
        <v>-1</v>
      </c>
      <c r="JC7" s="118">
        <v>-1</v>
      </c>
      <c r="JD7" s="118">
        <v>-1</v>
      </c>
      <c r="JE7" s="118">
        <v>-1</v>
      </c>
      <c r="JF7" s="118">
        <v>-1</v>
      </c>
      <c r="JG7" s="118">
        <v>-1</v>
      </c>
      <c r="JH7" s="118">
        <v>-1</v>
      </c>
      <c r="JI7" s="118">
        <v>-1</v>
      </c>
      <c r="JJ7" s="118">
        <v>-1</v>
      </c>
      <c r="JK7" s="118">
        <v>-1</v>
      </c>
      <c r="JL7" s="118">
        <v>-1</v>
      </c>
      <c r="JM7" s="118">
        <v>-1</v>
      </c>
      <c r="JN7" s="118">
        <v>-1</v>
      </c>
      <c r="JO7" s="118">
        <v>-1</v>
      </c>
      <c r="JP7" s="118">
        <v>-1</v>
      </c>
      <c r="JQ7" s="118">
        <v>-1</v>
      </c>
      <c r="JR7" s="118">
        <v>-1</v>
      </c>
      <c r="JS7" s="118">
        <v>-1</v>
      </c>
      <c r="JT7" s="118">
        <v>-1</v>
      </c>
      <c r="JU7" s="118">
        <v>-1</v>
      </c>
      <c r="JV7" s="118">
        <v>-1</v>
      </c>
      <c r="JW7" s="118">
        <v>-1</v>
      </c>
      <c r="JX7" s="118">
        <v>-1</v>
      </c>
      <c r="JY7" s="118">
        <v>-1</v>
      </c>
      <c r="JZ7" s="118">
        <v>-1</v>
      </c>
      <c r="KA7" s="118">
        <v>-1</v>
      </c>
      <c r="KB7" s="118">
        <v>-1</v>
      </c>
      <c r="KC7" s="118">
        <v>-1</v>
      </c>
      <c r="KD7" s="118">
        <v>-1</v>
      </c>
      <c r="KE7" s="118">
        <v>-1</v>
      </c>
      <c r="KF7" s="118">
        <v>-1</v>
      </c>
      <c r="KG7" s="118">
        <v>-1</v>
      </c>
      <c r="KH7" s="118">
        <v>-1</v>
      </c>
      <c r="KI7" s="118">
        <v>-1</v>
      </c>
      <c r="KJ7" s="118">
        <v>-1</v>
      </c>
      <c r="KK7" s="118">
        <v>-1</v>
      </c>
      <c r="KL7" s="118">
        <v>-1</v>
      </c>
      <c r="KM7" s="118">
        <v>-1</v>
      </c>
      <c r="KN7" s="118">
        <v>-1</v>
      </c>
      <c r="KO7" s="118">
        <v>-1</v>
      </c>
      <c r="KP7" s="118">
        <v>-1</v>
      </c>
      <c r="KQ7" s="118">
        <v>-1</v>
      </c>
      <c r="KR7" s="118">
        <v>-1</v>
      </c>
      <c r="KS7" s="118">
        <v>-1</v>
      </c>
      <c r="KT7" s="118">
        <v>-1</v>
      </c>
      <c r="KU7" s="118">
        <v>-1</v>
      </c>
      <c r="KV7" s="118">
        <v>-1</v>
      </c>
      <c r="KW7" s="118">
        <v>-1</v>
      </c>
      <c r="KX7" s="118">
        <v>-1</v>
      </c>
      <c r="KY7" s="118">
        <v>-1</v>
      </c>
      <c r="KZ7" s="118">
        <v>-1</v>
      </c>
      <c r="LA7" s="118">
        <v>-1</v>
      </c>
      <c r="LB7" s="118">
        <v>-1</v>
      </c>
      <c r="LC7" s="118">
        <v>-1</v>
      </c>
      <c r="LD7" s="118">
        <v>-1</v>
      </c>
      <c r="LE7" s="118">
        <v>-1</v>
      </c>
      <c r="LF7" s="118">
        <v>-1</v>
      </c>
      <c r="LG7" s="118">
        <v>-1</v>
      </c>
      <c r="LH7" s="118">
        <v>-1</v>
      </c>
      <c r="LI7" s="118">
        <v>-1</v>
      </c>
      <c r="LJ7" s="118">
        <v>-1</v>
      </c>
      <c r="LK7" s="118">
        <v>-1</v>
      </c>
      <c r="LL7" s="118">
        <v>-1</v>
      </c>
      <c r="LM7" s="118">
        <v>-1</v>
      </c>
      <c r="LN7" s="118">
        <v>0</v>
      </c>
      <c r="LO7" s="118">
        <v>0</v>
      </c>
      <c r="LP7" s="118">
        <v>0</v>
      </c>
      <c r="LQ7" s="118">
        <v>0</v>
      </c>
      <c r="LR7" s="118">
        <v>0</v>
      </c>
      <c r="LS7" s="118">
        <v>0</v>
      </c>
      <c r="LT7" s="118">
        <v>0</v>
      </c>
      <c r="LU7" s="118">
        <v>0</v>
      </c>
      <c r="LV7" s="118">
        <v>0</v>
      </c>
      <c r="LW7" s="118">
        <v>0</v>
      </c>
      <c r="LX7" s="118">
        <v>0</v>
      </c>
      <c r="LY7" s="118">
        <v>0</v>
      </c>
      <c r="LZ7" s="118">
        <v>0</v>
      </c>
      <c r="MA7" s="118">
        <v>0</v>
      </c>
      <c r="MB7" s="118">
        <v>0</v>
      </c>
      <c r="MC7" s="118">
        <v>0</v>
      </c>
      <c r="MD7" s="118">
        <v>0</v>
      </c>
      <c r="ME7" s="118">
        <v>0</v>
      </c>
      <c r="MF7" s="118">
        <v>0</v>
      </c>
      <c r="MG7" s="118">
        <v>0</v>
      </c>
      <c r="MH7" s="118">
        <v>0</v>
      </c>
      <c r="MI7" s="118">
        <v>0</v>
      </c>
      <c r="MJ7" s="118">
        <v>0</v>
      </c>
      <c r="MK7" s="118">
        <v>0</v>
      </c>
      <c r="ML7" s="118">
        <v>0</v>
      </c>
      <c r="MM7" s="118">
        <v>0</v>
      </c>
      <c r="MN7" s="118">
        <v>0</v>
      </c>
      <c r="MO7" s="118">
        <v>0</v>
      </c>
      <c r="MP7" s="118">
        <v>0</v>
      </c>
      <c r="MQ7" s="118">
        <v>0</v>
      </c>
      <c r="MR7" s="118">
        <v>0</v>
      </c>
      <c r="MS7" s="118">
        <v>0</v>
      </c>
      <c r="MT7" s="118">
        <v>0</v>
      </c>
      <c r="MU7" s="118">
        <v>0</v>
      </c>
      <c r="MV7" s="118">
        <v>0</v>
      </c>
      <c r="MW7" s="118">
        <v>0</v>
      </c>
    </row>
    <row r="8" spans="1:361" x14ac:dyDescent="0.35">
      <c r="A8" s="145" t="s">
        <v>218</v>
      </c>
      <c r="B8" s="118">
        <v>0.45600000000000002</v>
      </c>
      <c r="C8" s="118">
        <v>0.91200000000000003</v>
      </c>
      <c r="D8" s="118">
        <v>1.3680000000000001</v>
      </c>
      <c r="E8" s="118">
        <v>1.8240000000000001</v>
      </c>
      <c r="F8" s="118">
        <v>2.2799999999999998</v>
      </c>
      <c r="G8" s="118">
        <v>2.7360000000000002</v>
      </c>
      <c r="H8" s="118">
        <v>3.1920000000000002</v>
      </c>
      <c r="I8" s="118">
        <v>3.6480000000000001</v>
      </c>
      <c r="J8" s="118">
        <v>4.1040000000000001</v>
      </c>
      <c r="K8" s="118">
        <v>4.5599999999999996</v>
      </c>
      <c r="L8" s="118">
        <v>5.016</v>
      </c>
      <c r="M8" s="118">
        <v>5.4720000000000004</v>
      </c>
      <c r="N8" s="118">
        <v>5.9279999999999999</v>
      </c>
      <c r="O8" s="118">
        <v>6.3840000000000003</v>
      </c>
      <c r="P8" s="118">
        <v>6.84</v>
      </c>
      <c r="Q8" s="118">
        <v>7.2949999999999999</v>
      </c>
      <c r="R8" s="118">
        <v>7.7510000000000003</v>
      </c>
      <c r="S8" s="118">
        <v>8.2070000000000007</v>
      </c>
      <c r="T8" s="118">
        <v>8.6630000000000003</v>
      </c>
      <c r="U8" s="118">
        <v>9.1189999999999998</v>
      </c>
      <c r="V8" s="118">
        <v>9.5749999999999993</v>
      </c>
      <c r="W8" s="118">
        <v>10.031000000000001</v>
      </c>
      <c r="X8" s="118">
        <v>10.487</v>
      </c>
      <c r="Y8" s="118">
        <v>10.943</v>
      </c>
      <c r="Z8" s="118">
        <v>11.398999999999999</v>
      </c>
      <c r="AA8" s="118">
        <v>11.855</v>
      </c>
      <c r="AB8" s="118">
        <v>12.311</v>
      </c>
      <c r="AC8" s="118">
        <v>12.766999999999999</v>
      </c>
      <c r="AD8" s="118">
        <v>13.223000000000001</v>
      </c>
      <c r="AE8" s="118">
        <v>13.679</v>
      </c>
      <c r="AF8" s="118">
        <v>18.239000000000001</v>
      </c>
      <c r="AG8" s="118">
        <v>22.797999999999998</v>
      </c>
      <c r="AH8" s="118">
        <v>27.358000000000001</v>
      </c>
      <c r="AI8" s="118">
        <v>31.917999999999999</v>
      </c>
      <c r="AJ8" s="118">
        <v>36.476999999999997</v>
      </c>
      <c r="AK8" s="118">
        <v>41.036999999999999</v>
      </c>
      <c r="AL8" s="118">
        <v>8.4000000000000005E-2</v>
      </c>
      <c r="AM8" s="118">
        <v>0.16800000000000001</v>
      </c>
      <c r="AN8" s="118">
        <v>0.252</v>
      </c>
      <c r="AO8" s="118">
        <v>0.33600000000000002</v>
      </c>
      <c r="AP8" s="118">
        <v>0.42099999999999999</v>
      </c>
      <c r="AQ8" s="118">
        <v>0.505</v>
      </c>
      <c r="AR8" s="118">
        <v>0.58899999999999997</v>
      </c>
      <c r="AS8" s="118">
        <v>0.67300000000000004</v>
      </c>
      <c r="AT8" s="118">
        <v>0.75700000000000001</v>
      </c>
      <c r="AU8" s="118">
        <v>0.84099999999999997</v>
      </c>
      <c r="AV8" s="118">
        <v>0.92500000000000004</v>
      </c>
      <c r="AW8" s="118">
        <v>1.0089999999999999</v>
      </c>
      <c r="AX8" s="118">
        <v>1.093</v>
      </c>
      <c r="AY8" s="118">
        <v>1.177</v>
      </c>
      <c r="AZ8" s="118">
        <v>1.262</v>
      </c>
      <c r="BA8" s="118">
        <v>1.3460000000000001</v>
      </c>
      <c r="BB8" s="118">
        <v>1.43</v>
      </c>
      <c r="BC8" s="118">
        <v>1.514</v>
      </c>
      <c r="BD8" s="118">
        <v>1.5980000000000001</v>
      </c>
      <c r="BE8" s="118">
        <v>1.6819999999999999</v>
      </c>
      <c r="BF8" s="118">
        <v>1.766</v>
      </c>
      <c r="BG8" s="118">
        <v>1.85</v>
      </c>
      <c r="BH8" s="118">
        <v>1.9339999999999999</v>
      </c>
      <c r="BI8" s="118">
        <v>2.0179999999999998</v>
      </c>
      <c r="BJ8" s="118">
        <v>2.1030000000000002</v>
      </c>
      <c r="BK8" s="118">
        <v>2.1869999999999998</v>
      </c>
      <c r="BL8" s="118">
        <v>2.2709999999999999</v>
      </c>
      <c r="BM8" s="118">
        <v>2.355</v>
      </c>
      <c r="BN8" s="118">
        <v>2.4390000000000001</v>
      </c>
      <c r="BO8" s="118">
        <v>2.5230000000000001</v>
      </c>
      <c r="BP8" s="118">
        <v>3.3639999999999999</v>
      </c>
      <c r="BQ8" s="118">
        <v>4.2050000000000001</v>
      </c>
      <c r="BR8" s="118">
        <v>5.0460000000000003</v>
      </c>
      <c r="BS8" s="118">
        <v>5.8869999999999996</v>
      </c>
      <c r="BT8" s="118">
        <v>6.7279999999999998</v>
      </c>
      <c r="BU8" s="118">
        <v>7.569</v>
      </c>
      <c r="BV8" s="118">
        <v>3.5999999999999997E-2</v>
      </c>
      <c r="BW8" s="118">
        <v>7.1999999999999995E-2</v>
      </c>
      <c r="BX8" s="118">
        <v>0.108</v>
      </c>
      <c r="BY8" s="118">
        <v>0.14499999999999999</v>
      </c>
      <c r="BZ8" s="118">
        <v>0.18099999999999999</v>
      </c>
      <c r="CA8" s="118">
        <v>0.217</v>
      </c>
      <c r="CB8" s="118">
        <v>0.253</v>
      </c>
      <c r="CC8" s="118">
        <v>0.28899999999999998</v>
      </c>
      <c r="CD8" s="118">
        <v>0.32500000000000001</v>
      </c>
      <c r="CE8" s="118">
        <v>0.36099999999999999</v>
      </c>
      <c r="CF8" s="118">
        <v>0.39700000000000002</v>
      </c>
      <c r="CG8" s="118">
        <v>0.434</v>
      </c>
      <c r="CH8" s="118">
        <v>0.47</v>
      </c>
      <c r="CI8" s="118">
        <v>0.50600000000000001</v>
      </c>
      <c r="CJ8" s="118">
        <v>0.54200000000000004</v>
      </c>
      <c r="CK8" s="118">
        <v>0.57799999999999996</v>
      </c>
      <c r="CL8" s="118">
        <v>0.61399999999999999</v>
      </c>
      <c r="CM8" s="118">
        <v>0.65</v>
      </c>
      <c r="CN8" s="118">
        <v>0.68600000000000005</v>
      </c>
      <c r="CO8" s="118">
        <v>0.72299999999999998</v>
      </c>
      <c r="CP8" s="118">
        <v>0.75900000000000001</v>
      </c>
      <c r="CQ8" s="118">
        <v>0.79500000000000004</v>
      </c>
      <c r="CR8" s="118">
        <v>0.83099999999999996</v>
      </c>
      <c r="CS8" s="118">
        <v>0.86699999999999999</v>
      </c>
      <c r="CT8" s="118">
        <v>0.90300000000000002</v>
      </c>
      <c r="CU8" s="118">
        <v>0.93899999999999995</v>
      </c>
      <c r="CV8" s="118">
        <v>0.97499999999999998</v>
      </c>
      <c r="CW8" s="118">
        <v>1.012</v>
      </c>
      <c r="CX8" s="118">
        <v>1.048</v>
      </c>
      <c r="CY8" s="118">
        <v>1.0840000000000001</v>
      </c>
      <c r="CZ8" s="118">
        <v>1.4450000000000001</v>
      </c>
      <c r="DA8" s="118">
        <v>1.806</v>
      </c>
      <c r="DB8" s="118">
        <v>2.1680000000000001</v>
      </c>
      <c r="DC8" s="118">
        <v>2.5289999999999999</v>
      </c>
      <c r="DD8" s="118">
        <v>2.89</v>
      </c>
      <c r="DE8" s="118">
        <v>3.2509999999999999</v>
      </c>
      <c r="DF8" s="118">
        <v>2.5999999999999999E-2</v>
      </c>
      <c r="DG8" s="118">
        <v>5.1999999999999998E-2</v>
      </c>
      <c r="DH8" s="118">
        <v>7.6999999999999999E-2</v>
      </c>
      <c r="DI8" s="118">
        <v>0.10299999999999999</v>
      </c>
      <c r="DJ8" s="118">
        <v>0.129</v>
      </c>
      <c r="DK8" s="118">
        <v>0.155</v>
      </c>
      <c r="DL8" s="118">
        <v>0.18</v>
      </c>
      <c r="DM8" s="118">
        <v>0.20599999999999999</v>
      </c>
      <c r="DN8" s="118">
        <v>0.23200000000000001</v>
      </c>
      <c r="DO8" s="118">
        <v>0.25800000000000001</v>
      </c>
      <c r="DP8" s="118">
        <v>0.28399999999999997</v>
      </c>
      <c r="DQ8" s="118">
        <v>0.309</v>
      </c>
      <c r="DR8" s="118">
        <v>0.33500000000000002</v>
      </c>
      <c r="DS8" s="118">
        <v>0.36099999999999999</v>
      </c>
      <c r="DT8" s="118">
        <v>0.38700000000000001</v>
      </c>
      <c r="DU8" s="118">
        <v>0.41299999999999998</v>
      </c>
      <c r="DV8" s="118">
        <v>0.438</v>
      </c>
      <c r="DW8" s="118">
        <v>0.46400000000000002</v>
      </c>
      <c r="DX8" s="118">
        <v>0.49</v>
      </c>
      <c r="DY8" s="118">
        <v>0.51600000000000001</v>
      </c>
      <c r="DZ8" s="118">
        <v>0.54100000000000004</v>
      </c>
      <c r="EA8" s="118">
        <v>0.56699999999999995</v>
      </c>
      <c r="EB8" s="118">
        <v>0.59299999999999997</v>
      </c>
      <c r="EC8" s="118">
        <v>0.61899999999999999</v>
      </c>
      <c r="ED8" s="118">
        <v>0.64500000000000002</v>
      </c>
      <c r="EE8" s="118">
        <v>0.67</v>
      </c>
      <c r="EF8" s="118">
        <v>0.69599999999999995</v>
      </c>
      <c r="EG8" s="118">
        <v>0.72199999999999998</v>
      </c>
      <c r="EH8" s="118">
        <v>0.748</v>
      </c>
      <c r="EI8" s="118">
        <v>0.77300000000000002</v>
      </c>
      <c r="EJ8" s="118">
        <v>1.0309999999999999</v>
      </c>
      <c r="EK8" s="118">
        <v>1.2889999999999999</v>
      </c>
      <c r="EL8" s="118">
        <v>1.5469999999999999</v>
      </c>
      <c r="EM8" s="118">
        <v>1.8049999999999999</v>
      </c>
      <c r="EN8" s="118">
        <v>2.0630000000000002</v>
      </c>
      <c r="EO8" s="118">
        <v>2.3199999999999998</v>
      </c>
      <c r="EP8" s="118">
        <v>0.03</v>
      </c>
      <c r="EQ8" s="118">
        <v>0.06</v>
      </c>
      <c r="ER8" s="118">
        <v>9.0999999999999998E-2</v>
      </c>
      <c r="ES8" s="118">
        <v>0.121</v>
      </c>
      <c r="ET8" s="118">
        <v>0.151</v>
      </c>
      <c r="EU8" s="118">
        <v>0.18099999999999999</v>
      </c>
      <c r="EV8" s="118">
        <v>0.21099999999999999</v>
      </c>
      <c r="EW8" s="118">
        <v>0.24099999999999999</v>
      </c>
      <c r="EX8" s="118">
        <v>0.27200000000000002</v>
      </c>
      <c r="EY8" s="118">
        <v>0.30199999999999999</v>
      </c>
      <c r="EZ8" s="118">
        <v>0.33200000000000002</v>
      </c>
      <c r="FA8" s="118">
        <v>0.36199999999999999</v>
      </c>
      <c r="FB8" s="118">
        <v>0.39200000000000002</v>
      </c>
      <c r="FC8" s="118">
        <v>0.42199999999999999</v>
      </c>
      <c r="FD8" s="118">
        <v>0.45300000000000001</v>
      </c>
      <c r="FE8" s="118">
        <v>0.48299999999999998</v>
      </c>
      <c r="FF8" s="118">
        <v>0.51300000000000001</v>
      </c>
      <c r="FG8" s="118">
        <v>0.54300000000000004</v>
      </c>
      <c r="FH8" s="118">
        <v>0.57299999999999995</v>
      </c>
      <c r="FI8" s="118">
        <v>0.60299999999999998</v>
      </c>
      <c r="FJ8" s="118">
        <v>0.63400000000000001</v>
      </c>
      <c r="FK8" s="118">
        <v>0.66400000000000003</v>
      </c>
      <c r="FL8" s="118">
        <v>0.69399999999999995</v>
      </c>
      <c r="FM8" s="118">
        <v>0.72399999999999998</v>
      </c>
      <c r="FN8" s="118">
        <v>0.754</v>
      </c>
      <c r="FO8" s="118">
        <v>0.78400000000000003</v>
      </c>
      <c r="FP8" s="118">
        <v>0.81499999999999995</v>
      </c>
      <c r="FQ8" s="118">
        <v>0.84499999999999997</v>
      </c>
      <c r="FR8" s="118">
        <v>0.875</v>
      </c>
      <c r="FS8" s="118">
        <v>0.90500000000000003</v>
      </c>
      <c r="FT8" s="118">
        <v>1.2070000000000001</v>
      </c>
      <c r="FU8" s="118">
        <v>1.508</v>
      </c>
      <c r="FV8" s="118">
        <v>1.81</v>
      </c>
      <c r="FW8" s="118">
        <v>2.1120000000000001</v>
      </c>
      <c r="FX8" s="118">
        <v>2.4140000000000001</v>
      </c>
      <c r="FY8" s="118">
        <v>2.7149999999999999</v>
      </c>
      <c r="FZ8" s="118">
        <v>3.1E-2</v>
      </c>
      <c r="GA8" s="118">
        <v>6.0999999999999999E-2</v>
      </c>
      <c r="GB8" s="118">
        <v>9.1999999999999998E-2</v>
      </c>
      <c r="GC8" s="118">
        <v>0.122</v>
      </c>
      <c r="GD8" s="118">
        <v>0.153</v>
      </c>
      <c r="GE8" s="118">
        <v>0.183</v>
      </c>
      <c r="GF8" s="118">
        <v>0.214</v>
      </c>
      <c r="GG8" s="118">
        <v>0.245</v>
      </c>
      <c r="GH8" s="118">
        <v>0.27500000000000002</v>
      </c>
      <c r="GI8" s="118">
        <v>0.30599999999999999</v>
      </c>
      <c r="GJ8" s="118">
        <v>0.33600000000000002</v>
      </c>
      <c r="GK8" s="118">
        <v>0.36699999999999999</v>
      </c>
      <c r="GL8" s="118">
        <v>0.39700000000000002</v>
      </c>
      <c r="GM8" s="118">
        <v>0.42799999999999999</v>
      </c>
      <c r="GN8" s="118">
        <v>0.45900000000000002</v>
      </c>
      <c r="GO8" s="118">
        <v>0.48899999999999999</v>
      </c>
      <c r="GP8" s="118">
        <v>0.52</v>
      </c>
      <c r="GQ8" s="118">
        <v>0.55000000000000004</v>
      </c>
      <c r="GR8" s="118">
        <v>0.58099999999999996</v>
      </c>
      <c r="GS8" s="118">
        <v>0.61199999999999999</v>
      </c>
      <c r="GT8" s="118">
        <v>0.64200000000000002</v>
      </c>
      <c r="GU8" s="118">
        <v>0.67300000000000004</v>
      </c>
      <c r="GV8" s="118">
        <v>0.70299999999999996</v>
      </c>
      <c r="GW8" s="118">
        <v>0.73399999999999999</v>
      </c>
      <c r="GX8" s="118">
        <v>0.76400000000000001</v>
      </c>
      <c r="GY8" s="118">
        <v>0.79500000000000004</v>
      </c>
      <c r="GZ8" s="118">
        <v>0.82599999999999996</v>
      </c>
      <c r="HA8" s="118">
        <v>0.85599999999999998</v>
      </c>
      <c r="HB8" s="118">
        <v>0.88700000000000001</v>
      </c>
      <c r="HC8" s="118">
        <v>0.91700000000000004</v>
      </c>
      <c r="HD8" s="118">
        <v>1.2230000000000001</v>
      </c>
      <c r="HE8" s="118">
        <v>1.5289999999999999</v>
      </c>
      <c r="HF8" s="118">
        <v>1.835</v>
      </c>
      <c r="HG8" s="118">
        <v>2.14</v>
      </c>
      <c r="HH8" s="118">
        <v>2.4460000000000002</v>
      </c>
      <c r="HI8" s="118">
        <v>2.7519999999999998</v>
      </c>
      <c r="HJ8" s="118">
        <v>-1</v>
      </c>
      <c r="HK8" s="118">
        <v>-1</v>
      </c>
      <c r="HL8" s="118">
        <v>-1</v>
      </c>
      <c r="HM8" s="118">
        <v>-1</v>
      </c>
      <c r="HN8" s="118">
        <v>-1</v>
      </c>
      <c r="HO8" s="118">
        <v>-1</v>
      </c>
      <c r="HP8" s="118">
        <v>-1</v>
      </c>
      <c r="HQ8" s="118">
        <v>-1</v>
      </c>
      <c r="HR8" s="118">
        <v>-1</v>
      </c>
      <c r="HS8" s="118">
        <v>-1</v>
      </c>
      <c r="HT8" s="118">
        <v>-1</v>
      </c>
      <c r="HU8" s="118">
        <v>-1</v>
      </c>
      <c r="HV8" s="118">
        <v>-1</v>
      </c>
      <c r="HW8" s="118">
        <v>-1</v>
      </c>
      <c r="HX8" s="118">
        <v>-1</v>
      </c>
      <c r="HY8" s="118">
        <v>-1</v>
      </c>
      <c r="HZ8" s="118">
        <v>-1</v>
      </c>
      <c r="IA8" s="118">
        <v>-1</v>
      </c>
      <c r="IB8" s="118">
        <v>-1</v>
      </c>
      <c r="IC8" s="118">
        <v>-1</v>
      </c>
      <c r="ID8" s="118">
        <v>-1</v>
      </c>
      <c r="IE8" s="118">
        <v>-1</v>
      </c>
      <c r="IF8" s="118">
        <v>-1</v>
      </c>
      <c r="IG8" s="118">
        <v>-1</v>
      </c>
      <c r="IH8" s="118">
        <v>-1</v>
      </c>
      <c r="II8" s="118">
        <v>-1</v>
      </c>
      <c r="IJ8" s="118">
        <v>-1</v>
      </c>
      <c r="IK8" s="118">
        <v>-1</v>
      </c>
      <c r="IL8" s="118">
        <v>-1</v>
      </c>
      <c r="IM8" s="118">
        <v>-1</v>
      </c>
      <c r="IN8" s="118">
        <v>-1</v>
      </c>
      <c r="IO8" s="118">
        <v>-1</v>
      </c>
      <c r="IP8" s="118">
        <v>-1</v>
      </c>
      <c r="IQ8" s="118">
        <v>0</v>
      </c>
      <c r="IR8" s="118">
        <v>0</v>
      </c>
      <c r="IS8" s="118">
        <v>0</v>
      </c>
      <c r="IT8" s="118">
        <v>0</v>
      </c>
      <c r="IU8" s="118">
        <v>0</v>
      </c>
      <c r="IV8" s="118">
        <v>0</v>
      </c>
      <c r="IW8" s="118">
        <v>0</v>
      </c>
      <c r="IX8" s="118">
        <v>0</v>
      </c>
      <c r="IY8" s="118">
        <v>0</v>
      </c>
      <c r="IZ8" s="118">
        <v>0</v>
      </c>
      <c r="JA8" s="118">
        <v>0</v>
      </c>
      <c r="JB8" s="118">
        <v>0</v>
      </c>
      <c r="JC8" s="118">
        <v>0</v>
      </c>
      <c r="JD8" s="118">
        <v>0</v>
      </c>
      <c r="JE8" s="118">
        <v>0</v>
      </c>
      <c r="JF8" s="118">
        <v>0</v>
      </c>
      <c r="JG8" s="118">
        <v>0</v>
      </c>
      <c r="JH8" s="118">
        <v>0</v>
      </c>
      <c r="JI8" s="118">
        <v>0</v>
      </c>
      <c r="JJ8" s="118">
        <v>0</v>
      </c>
      <c r="JK8" s="118">
        <v>0</v>
      </c>
      <c r="JL8" s="118">
        <v>0</v>
      </c>
      <c r="JM8" s="118">
        <v>0</v>
      </c>
      <c r="JN8" s="118">
        <v>0</v>
      </c>
      <c r="JO8" s="118">
        <v>0</v>
      </c>
      <c r="JP8" s="118">
        <v>0</v>
      </c>
      <c r="JQ8" s="118">
        <v>0</v>
      </c>
      <c r="JR8" s="118">
        <v>0</v>
      </c>
      <c r="JS8" s="118">
        <v>0</v>
      </c>
      <c r="JT8" s="118">
        <v>0</v>
      </c>
      <c r="JU8" s="118">
        <v>0</v>
      </c>
      <c r="JV8" s="118">
        <v>0</v>
      </c>
      <c r="JW8" s="118">
        <v>0</v>
      </c>
      <c r="JX8" s="118">
        <v>0</v>
      </c>
      <c r="JY8" s="118">
        <v>0</v>
      </c>
      <c r="JZ8" s="118">
        <v>0</v>
      </c>
      <c r="KA8" s="118">
        <v>0</v>
      </c>
      <c r="KB8" s="118">
        <v>0</v>
      </c>
      <c r="KC8" s="118">
        <v>0</v>
      </c>
      <c r="KD8" s="118">
        <v>-1</v>
      </c>
      <c r="KE8" s="118">
        <v>-1</v>
      </c>
      <c r="KF8" s="118">
        <v>-1</v>
      </c>
      <c r="KG8" s="118">
        <v>-1</v>
      </c>
      <c r="KH8" s="118">
        <v>-1</v>
      </c>
      <c r="KI8" s="118">
        <v>-1</v>
      </c>
      <c r="KJ8" s="118">
        <v>-1</v>
      </c>
      <c r="KK8" s="118">
        <v>-1</v>
      </c>
      <c r="KL8" s="118">
        <v>-1</v>
      </c>
      <c r="KM8" s="118">
        <v>-1</v>
      </c>
      <c r="KN8" s="118">
        <v>-1</v>
      </c>
      <c r="KO8" s="118">
        <v>-1</v>
      </c>
      <c r="KP8" s="118">
        <v>-1</v>
      </c>
      <c r="KQ8" s="118">
        <v>-1</v>
      </c>
      <c r="KR8" s="118">
        <v>-1</v>
      </c>
      <c r="KS8" s="118">
        <v>-1</v>
      </c>
      <c r="KT8" s="118">
        <v>-1</v>
      </c>
      <c r="KU8" s="118">
        <v>-1</v>
      </c>
      <c r="KV8" s="118">
        <v>-1</v>
      </c>
      <c r="KW8" s="118">
        <v>-1</v>
      </c>
      <c r="KX8" s="118">
        <v>-1</v>
      </c>
      <c r="KY8" s="118">
        <v>-1</v>
      </c>
      <c r="KZ8" s="118">
        <v>-1</v>
      </c>
      <c r="LA8" s="118">
        <v>-1</v>
      </c>
      <c r="LB8" s="118">
        <v>-1</v>
      </c>
      <c r="LC8" s="118">
        <v>-1</v>
      </c>
      <c r="LD8" s="118">
        <v>-1</v>
      </c>
      <c r="LE8" s="118">
        <v>-1</v>
      </c>
      <c r="LF8" s="118">
        <v>-1</v>
      </c>
      <c r="LG8" s="118">
        <v>-1</v>
      </c>
      <c r="LH8" s="118">
        <v>-1</v>
      </c>
      <c r="LI8" s="118">
        <v>-1</v>
      </c>
      <c r="LJ8" s="118">
        <v>-1</v>
      </c>
      <c r="LK8" s="118">
        <v>0</v>
      </c>
      <c r="LL8" s="118">
        <v>0</v>
      </c>
      <c r="LM8" s="118">
        <v>0</v>
      </c>
      <c r="LN8" s="118">
        <v>0</v>
      </c>
      <c r="LO8" s="118">
        <v>0</v>
      </c>
      <c r="LP8" s="118">
        <v>0</v>
      </c>
      <c r="LQ8" s="118">
        <v>0</v>
      </c>
      <c r="LR8" s="118">
        <v>0</v>
      </c>
      <c r="LS8" s="118">
        <v>0</v>
      </c>
      <c r="LT8" s="118">
        <v>0</v>
      </c>
      <c r="LU8" s="118">
        <v>0</v>
      </c>
      <c r="LV8" s="118">
        <v>0</v>
      </c>
      <c r="LW8" s="118">
        <v>0</v>
      </c>
      <c r="LX8" s="118">
        <v>0</v>
      </c>
      <c r="LY8" s="118">
        <v>0</v>
      </c>
      <c r="LZ8" s="118">
        <v>0</v>
      </c>
      <c r="MA8" s="118">
        <v>0</v>
      </c>
      <c r="MB8" s="118">
        <v>0</v>
      </c>
      <c r="MC8" s="118">
        <v>0</v>
      </c>
      <c r="MD8" s="118">
        <v>0</v>
      </c>
      <c r="ME8" s="118">
        <v>0</v>
      </c>
      <c r="MF8" s="118">
        <v>0</v>
      </c>
      <c r="MG8" s="118">
        <v>0</v>
      </c>
      <c r="MH8" s="118">
        <v>0</v>
      </c>
      <c r="MI8" s="118">
        <v>0</v>
      </c>
      <c r="MJ8" s="118">
        <v>0</v>
      </c>
      <c r="MK8" s="118">
        <v>0</v>
      </c>
      <c r="ML8" s="118">
        <v>0</v>
      </c>
      <c r="MM8" s="118">
        <v>0</v>
      </c>
      <c r="MN8" s="118">
        <v>0</v>
      </c>
      <c r="MO8" s="118">
        <v>0</v>
      </c>
      <c r="MP8" s="118">
        <v>0</v>
      </c>
      <c r="MQ8" s="118">
        <v>0</v>
      </c>
      <c r="MR8" s="118">
        <v>0</v>
      </c>
      <c r="MS8" s="118">
        <v>0</v>
      </c>
      <c r="MT8" s="118">
        <v>0</v>
      </c>
      <c r="MU8" s="118">
        <v>0</v>
      </c>
      <c r="MV8" s="118">
        <v>0</v>
      </c>
      <c r="MW8" s="118">
        <v>0</v>
      </c>
    </row>
    <row r="9" spans="1:361" x14ac:dyDescent="0.35">
      <c r="A9" s="145" t="s">
        <v>219</v>
      </c>
      <c r="B9" s="118">
        <v>4.3999999999999997E-2</v>
      </c>
      <c r="C9" s="118">
        <v>8.7999999999999995E-2</v>
      </c>
      <c r="D9" s="118">
        <v>0.13300000000000001</v>
      </c>
      <c r="E9" s="118">
        <v>0.17699999999999999</v>
      </c>
      <c r="F9" s="118">
        <v>0.221</v>
      </c>
      <c r="G9" s="118">
        <v>0.26500000000000001</v>
      </c>
      <c r="H9" s="118">
        <v>0.309</v>
      </c>
      <c r="I9" s="118">
        <v>0.35299999999999998</v>
      </c>
      <c r="J9" s="118">
        <v>0.39800000000000002</v>
      </c>
      <c r="K9" s="118">
        <v>0.442</v>
      </c>
      <c r="L9" s="118">
        <v>0.48599999999999999</v>
      </c>
      <c r="M9" s="118">
        <v>0.53</v>
      </c>
      <c r="N9" s="118">
        <v>0.57399999999999995</v>
      </c>
      <c r="O9" s="118">
        <v>0.61899999999999999</v>
      </c>
      <c r="P9" s="118">
        <v>0.66300000000000003</v>
      </c>
      <c r="Q9" s="118">
        <v>0.70699999999999996</v>
      </c>
      <c r="R9" s="118">
        <v>0.751</v>
      </c>
      <c r="S9" s="118">
        <v>0.79500000000000004</v>
      </c>
      <c r="T9" s="118">
        <v>0.84</v>
      </c>
      <c r="U9" s="118">
        <v>0.88400000000000001</v>
      </c>
      <c r="V9" s="118">
        <v>0.92800000000000005</v>
      </c>
      <c r="W9" s="118">
        <v>0.97199999999999998</v>
      </c>
      <c r="X9" s="118">
        <v>1.016</v>
      </c>
      <c r="Y9" s="118">
        <v>1.06</v>
      </c>
      <c r="Z9" s="118">
        <v>1.105</v>
      </c>
      <c r="AA9" s="118">
        <v>1.149</v>
      </c>
      <c r="AB9" s="118">
        <v>1.1930000000000001</v>
      </c>
      <c r="AC9" s="118">
        <v>1.2370000000000001</v>
      </c>
      <c r="AD9" s="118">
        <v>1.2809999999999999</v>
      </c>
      <c r="AE9" s="118">
        <v>1.3260000000000001</v>
      </c>
      <c r="AF9" s="118">
        <v>1.7669999999999999</v>
      </c>
      <c r="AG9" s="118">
        <v>2.2090000000000001</v>
      </c>
      <c r="AH9" s="118">
        <v>2.6509999999999998</v>
      </c>
      <c r="AI9" s="118">
        <v>3.093</v>
      </c>
      <c r="AJ9" s="118">
        <v>3.5350000000000001</v>
      </c>
      <c r="AK9" s="118">
        <v>3.9769999999999999</v>
      </c>
      <c r="AL9" s="118">
        <v>8.4000000000000005E-2</v>
      </c>
      <c r="AM9" s="118">
        <v>0.16800000000000001</v>
      </c>
      <c r="AN9" s="118">
        <v>0.253</v>
      </c>
      <c r="AO9" s="118">
        <v>0.33700000000000002</v>
      </c>
      <c r="AP9" s="118">
        <v>0.42099999999999999</v>
      </c>
      <c r="AQ9" s="118">
        <v>0.505</v>
      </c>
      <c r="AR9" s="118">
        <v>0.58899999999999997</v>
      </c>
      <c r="AS9" s="118">
        <v>0.67300000000000004</v>
      </c>
      <c r="AT9" s="118">
        <v>0.75800000000000001</v>
      </c>
      <c r="AU9" s="118">
        <v>0.84199999999999997</v>
      </c>
      <c r="AV9" s="118">
        <v>0.92600000000000005</v>
      </c>
      <c r="AW9" s="118">
        <v>1.01</v>
      </c>
      <c r="AX9" s="118">
        <v>1.0940000000000001</v>
      </c>
      <c r="AY9" s="118">
        <v>1.179</v>
      </c>
      <c r="AZ9" s="118">
        <v>1.2629999999999999</v>
      </c>
      <c r="BA9" s="118">
        <v>1.347</v>
      </c>
      <c r="BB9" s="118">
        <v>1.431</v>
      </c>
      <c r="BC9" s="118">
        <v>1.5149999999999999</v>
      </c>
      <c r="BD9" s="118">
        <v>1.599</v>
      </c>
      <c r="BE9" s="118">
        <v>1.6839999999999999</v>
      </c>
      <c r="BF9" s="118">
        <v>1.768</v>
      </c>
      <c r="BG9" s="118">
        <v>1.8520000000000001</v>
      </c>
      <c r="BH9" s="118">
        <v>1.9359999999999999</v>
      </c>
      <c r="BI9" s="118">
        <v>2.02</v>
      </c>
      <c r="BJ9" s="118">
        <v>2.1040000000000001</v>
      </c>
      <c r="BK9" s="118">
        <v>2.1890000000000001</v>
      </c>
      <c r="BL9" s="118">
        <v>2.2730000000000001</v>
      </c>
      <c r="BM9" s="118">
        <v>2.3570000000000002</v>
      </c>
      <c r="BN9" s="118">
        <v>2.4409999999999998</v>
      </c>
      <c r="BO9" s="118">
        <v>2.5249999999999999</v>
      </c>
      <c r="BP9" s="118">
        <v>3.367</v>
      </c>
      <c r="BQ9" s="118">
        <v>4.2089999999999996</v>
      </c>
      <c r="BR9" s="118">
        <v>5.0510000000000002</v>
      </c>
      <c r="BS9" s="118">
        <v>5.8929999999999998</v>
      </c>
      <c r="BT9" s="118">
        <v>6.734</v>
      </c>
      <c r="BU9" s="118">
        <v>7.5759999999999996</v>
      </c>
      <c r="BV9" s="118">
        <v>2.8000000000000001E-2</v>
      </c>
      <c r="BW9" s="118">
        <v>5.6000000000000001E-2</v>
      </c>
      <c r="BX9" s="118">
        <v>8.4000000000000005E-2</v>
      </c>
      <c r="BY9" s="118">
        <v>0.112</v>
      </c>
      <c r="BZ9" s="118">
        <v>0.14000000000000001</v>
      </c>
      <c r="CA9" s="118">
        <v>0.16800000000000001</v>
      </c>
      <c r="CB9" s="118">
        <v>0.19600000000000001</v>
      </c>
      <c r="CC9" s="118">
        <v>0.223</v>
      </c>
      <c r="CD9" s="118">
        <v>0.251</v>
      </c>
      <c r="CE9" s="118">
        <v>0.27900000000000003</v>
      </c>
      <c r="CF9" s="118">
        <v>0.307</v>
      </c>
      <c r="CG9" s="118">
        <v>0.33500000000000002</v>
      </c>
      <c r="CH9" s="118">
        <v>0.36299999999999999</v>
      </c>
      <c r="CI9" s="118">
        <v>0.39100000000000001</v>
      </c>
      <c r="CJ9" s="118">
        <v>0.41899999999999998</v>
      </c>
      <c r="CK9" s="118">
        <v>0.44700000000000001</v>
      </c>
      <c r="CL9" s="118">
        <v>0.47499999999999998</v>
      </c>
      <c r="CM9" s="118">
        <v>0.503</v>
      </c>
      <c r="CN9" s="118">
        <v>0.53100000000000003</v>
      </c>
      <c r="CO9" s="118">
        <v>0.55900000000000005</v>
      </c>
      <c r="CP9" s="118">
        <v>0.58699999999999997</v>
      </c>
      <c r="CQ9" s="118">
        <v>0.61499999999999999</v>
      </c>
      <c r="CR9" s="118">
        <v>0.64200000000000002</v>
      </c>
      <c r="CS9" s="118">
        <v>0.67</v>
      </c>
      <c r="CT9" s="118">
        <v>0.69799999999999995</v>
      </c>
      <c r="CU9" s="118">
        <v>0.72599999999999998</v>
      </c>
      <c r="CV9" s="118">
        <v>0.754</v>
      </c>
      <c r="CW9" s="118">
        <v>0.78200000000000003</v>
      </c>
      <c r="CX9" s="118">
        <v>0.81</v>
      </c>
      <c r="CY9" s="118">
        <v>0.83799999999999997</v>
      </c>
      <c r="CZ9" s="118">
        <v>1.117</v>
      </c>
      <c r="DA9" s="118">
        <v>1.397</v>
      </c>
      <c r="DB9" s="118">
        <v>1.6759999999999999</v>
      </c>
      <c r="DC9" s="118">
        <v>1.9550000000000001</v>
      </c>
      <c r="DD9" s="118">
        <v>2.2349999999999999</v>
      </c>
      <c r="DE9" s="118">
        <v>2.5139999999999998</v>
      </c>
      <c r="DF9" s="118">
        <v>1.4E-2</v>
      </c>
      <c r="DG9" s="118">
        <v>2.8000000000000001E-2</v>
      </c>
      <c r="DH9" s="118">
        <v>4.2999999999999997E-2</v>
      </c>
      <c r="DI9" s="118">
        <v>5.7000000000000002E-2</v>
      </c>
      <c r="DJ9" s="118">
        <v>7.0999999999999994E-2</v>
      </c>
      <c r="DK9" s="118">
        <v>8.5000000000000006E-2</v>
      </c>
      <c r="DL9" s="118">
        <v>9.9000000000000005E-2</v>
      </c>
      <c r="DM9" s="118">
        <v>0.113</v>
      </c>
      <c r="DN9" s="118">
        <v>0.128</v>
      </c>
      <c r="DO9" s="118">
        <v>0.14199999999999999</v>
      </c>
      <c r="DP9" s="118">
        <v>0.156</v>
      </c>
      <c r="DQ9" s="118">
        <v>0.17</v>
      </c>
      <c r="DR9" s="118">
        <v>0.184</v>
      </c>
      <c r="DS9" s="118">
        <v>0.19900000000000001</v>
      </c>
      <c r="DT9" s="118">
        <v>0.21299999999999999</v>
      </c>
      <c r="DU9" s="118">
        <v>0.22700000000000001</v>
      </c>
      <c r="DV9" s="118">
        <v>0.24099999999999999</v>
      </c>
      <c r="DW9" s="118">
        <v>0.255</v>
      </c>
      <c r="DX9" s="118">
        <v>0.26900000000000002</v>
      </c>
      <c r="DY9" s="118">
        <v>0.28399999999999997</v>
      </c>
      <c r="DZ9" s="118">
        <v>0.29799999999999999</v>
      </c>
      <c r="EA9" s="118">
        <v>0.312</v>
      </c>
      <c r="EB9" s="118">
        <v>0.32600000000000001</v>
      </c>
      <c r="EC9" s="118">
        <v>0.34</v>
      </c>
      <c r="ED9" s="118">
        <v>0.35499999999999998</v>
      </c>
      <c r="EE9" s="118">
        <v>0.36899999999999999</v>
      </c>
      <c r="EF9" s="118">
        <v>0.38300000000000001</v>
      </c>
      <c r="EG9" s="118">
        <v>0.39700000000000002</v>
      </c>
      <c r="EH9" s="118">
        <v>0.41099999999999998</v>
      </c>
      <c r="EI9" s="118">
        <v>0.42499999999999999</v>
      </c>
      <c r="EJ9" s="118">
        <v>0.56699999999999995</v>
      </c>
      <c r="EK9" s="118">
        <v>0.70899999999999996</v>
      </c>
      <c r="EL9" s="118">
        <v>0.85099999999999998</v>
      </c>
      <c r="EM9" s="118">
        <v>0.99299999999999999</v>
      </c>
      <c r="EN9" s="118">
        <v>1.1339999999999999</v>
      </c>
      <c r="EO9" s="118">
        <v>1.276</v>
      </c>
      <c r="EP9" s="118">
        <v>5.2999999999999999E-2</v>
      </c>
      <c r="EQ9" s="118">
        <v>0.105</v>
      </c>
      <c r="ER9" s="118">
        <v>0.158</v>
      </c>
      <c r="ES9" s="118">
        <v>0.21</v>
      </c>
      <c r="ET9" s="118">
        <v>0.26300000000000001</v>
      </c>
      <c r="EU9" s="118">
        <v>0.316</v>
      </c>
      <c r="EV9" s="118">
        <v>0.36799999999999999</v>
      </c>
      <c r="EW9" s="118">
        <v>0.42099999999999999</v>
      </c>
      <c r="EX9" s="118">
        <v>0.47399999999999998</v>
      </c>
      <c r="EY9" s="118">
        <v>0.52600000000000002</v>
      </c>
      <c r="EZ9" s="118">
        <v>0.57899999999999996</v>
      </c>
      <c r="FA9" s="118">
        <v>0.63100000000000001</v>
      </c>
      <c r="FB9" s="118">
        <v>0.68400000000000005</v>
      </c>
      <c r="FC9" s="118">
        <v>0.73699999999999999</v>
      </c>
      <c r="FD9" s="118">
        <v>0.78900000000000003</v>
      </c>
      <c r="FE9" s="118">
        <v>0.84199999999999997</v>
      </c>
      <c r="FF9" s="118">
        <v>0.89400000000000002</v>
      </c>
      <c r="FG9" s="118">
        <v>0.94699999999999995</v>
      </c>
      <c r="FH9" s="118">
        <v>1</v>
      </c>
      <c r="FI9" s="118">
        <v>1.052</v>
      </c>
      <c r="FJ9" s="118">
        <v>1.105</v>
      </c>
      <c r="FK9" s="118">
        <v>1.1579999999999999</v>
      </c>
      <c r="FL9" s="118">
        <v>1.21</v>
      </c>
      <c r="FM9" s="118">
        <v>1.2629999999999999</v>
      </c>
      <c r="FN9" s="118">
        <v>1.3149999999999999</v>
      </c>
      <c r="FO9" s="118">
        <v>1.3680000000000001</v>
      </c>
      <c r="FP9" s="118">
        <v>1.421</v>
      </c>
      <c r="FQ9" s="118">
        <v>1.4730000000000001</v>
      </c>
      <c r="FR9" s="118">
        <v>1.526</v>
      </c>
      <c r="FS9" s="118">
        <v>1.5780000000000001</v>
      </c>
      <c r="FT9" s="118">
        <v>2.105</v>
      </c>
      <c r="FU9" s="118">
        <v>2.6309999999999998</v>
      </c>
      <c r="FV9" s="118">
        <v>3.157</v>
      </c>
      <c r="FW9" s="118">
        <v>3.6829999999999998</v>
      </c>
      <c r="FX9" s="118">
        <v>4.2089999999999996</v>
      </c>
      <c r="FY9" s="118">
        <v>4.7350000000000003</v>
      </c>
      <c r="FZ9" s="118">
        <v>5.1999999999999998E-2</v>
      </c>
      <c r="GA9" s="118">
        <v>0.105</v>
      </c>
      <c r="GB9" s="118">
        <v>0.157</v>
      </c>
      <c r="GC9" s="118">
        <v>0.20899999999999999</v>
      </c>
      <c r="GD9" s="118">
        <v>0.26100000000000001</v>
      </c>
      <c r="GE9" s="118">
        <v>0.314</v>
      </c>
      <c r="GF9" s="118">
        <v>0.36599999999999999</v>
      </c>
      <c r="GG9" s="118">
        <v>0.41799999999999998</v>
      </c>
      <c r="GH9" s="118">
        <v>0.47</v>
      </c>
      <c r="GI9" s="118">
        <v>0.52300000000000002</v>
      </c>
      <c r="GJ9" s="118">
        <v>0.57499999999999996</v>
      </c>
      <c r="GK9" s="118">
        <v>0.627</v>
      </c>
      <c r="GL9" s="118">
        <v>0.67900000000000005</v>
      </c>
      <c r="GM9" s="118">
        <v>0.73199999999999998</v>
      </c>
      <c r="GN9" s="118">
        <v>0.78400000000000003</v>
      </c>
      <c r="GO9" s="118">
        <v>0.83599999999999997</v>
      </c>
      <c r="GP9" s="118">
        <v>0.88800000000000001</v>
      </c>
      <c r="GQ9" s="118">
        <v>0.94099999999999995</v>
      </c>
      <c r="GR9" s="118">
        <v>0.99299999999999999</v>
      </c>
      <c r="GS9" s="118">
        <v>1.0449999999999999</v>
      </c>
      <c r="GT9" s="118">
        <v>1.097</v>
      </c>
      <c r="GU9" s="118">
        <v>1.1499999999999999</v>
      </c>
      <c r="GV9" s="118">
        <v>1.202</v>
      </c>
      <c r="GW9" s="118">
        <v>1.254</v>
      </c>
      <c r="GX9" s="118">
        <v>1.306</v>
      </c>
      <c r="GY9" s="118">
        <v>1.359</v>
      </c>
      <c r="GZ9" s="118">
        <v>1.411</v>
      </c>
      <c r="HA9" s="118">
        <v>1.4630000000000001</v>
      </c>
      <c r="HB9" s="118">
        <v>1.5149999999999999</v>
      </c>
      <c r="HC9" s="118">
        <v>1.5680000000000001</v>
      </c>
      <c r="HD9" s="118">
        <v>2.09</v>
      </c>
      <c r="HE9" s="118">
        <v>2.613</v>
      </c>
      <c r="HF9" s="118">
        <v>3.1360000000000001</v>
      </c>
      <c r="HG9" s="118">
        <v>3.6579999999999999</v>
      </c>
      <c r="HH9" s="118">
        <v>4.181</v>
      </c>
      <c r="HI9" s="118">
        <v>4.7030000000000003</v>
      </c>
      <c r="HJ9" s="118">
        <v>0</v>
      </c>
      <c r="HK9" s="118">
        <v>0</v>
      </c>
      <c r="HL9" s="118">
        <v>0</v>
      </c>
      <c r="HM9" s="118">
        <v>0</v>
      </c>
      <c r="HN9" s="118">
        <v>0</v>
      </c>
      <c r="HO9" s="118">
        <v>0</v>
      </c>
      <c r="HP9" s="118">
        <v>0</v>
      </c>
      <c r="HQ9" s="118">
        <v>0</v>
      </c>
      <c r="HR9" s="118">
        <v>0</v>
      </c>
      <c r="HS9" s="118">
        <v>0</v>
      </c>
      <c r="HT9" s="118">
        <v>0</v>
      </c>
      <c r="HU9" s="118">
        <v>0</v>
      </c>
      <c r="HV9" s="118">
        <v>0</v>
      </c>
      <c r="HW9" s="118">
        <v>0</v>
      </c>
      <c r="HX9" s="118">
        <v>0</v>
      </c>
      <c r="HY9" s="118">
        <v>0</v>
      </c>
      <c r="HZ9" s="118">
        <v>0</v>
      </c>
      <c r="IA9" s="118">
        <v>0</v>
      </c>
      <c r="IB9" s="118">
        <v>0</v>
      </c>
      <c r="IC9" s="118">
        <v>0</v>
      </c>
      <c r="ID9" s="118">
        <v>0</v>
      </c>
      <c r="IE9" s="118">
        <v>0</v>
      </c>
      <c r="IF9" s="118">
        <v>0</v>
      </c>
      <c r="IG9" s="118">
        <v>0</v>
      </c>
      <c r="IH9" s="118">
        <v>0</v>
      </c>
      <c r="II9" s="118">
        <v>0</v>
      </c>
      <c r="IJ9" s="118">
        <v>0</v>
      </c>
      <c r="IK9" s="118">
        <v>0</v>
      </c>
      <c r="IL9" s="118">
        <v>0</v>
      </c>
      <c r="IM9" s="118">
        <v>0</v>
      </c>
      <c r="IN9" s="118">
        <v>0</v>
      </c>
      <c r="IO9" s="118">
        <v>0</v>
      </c>
      <c r="IP9" s="118">
        <v>0</v>
      </c>
      <c r="IQ9" s="118">
        <v>0</v>
      </c>
      <c r="IR9" s="118">
        <v>0</v>
      </c>
      <c r="IS9" s="118">
        <v>0</v>
      </c>
      <c r="IT9" s="118">
        <v>0</v>
      </c>
      <c r="IU9" s="118">
        <v>0</v>
      </c>
      <c r="IV9" s="118">
        <v>0</v>
      </c>
      <c r="IW9" s="118">
        <v>0</v>
      </c>
      <c r="IX9" s="118">
        <v>0</v>
      </c>
      <c r="IY9" s="118">
        <v>0</v>
      </c>
      <c r="IZ9" s="118">
        <v>0</v>
      </c>
      <c r="JA9" s="118">
        <v>0</v>
      </c>
      <c r="JB9" s="118">
        <v>0</v>
      </c>
      <c r="JC9" s="118">
        <v>0</v>
      </c>
      <c r="JD9" s="118">
        <v>0</v>
      </c>
      <c r="JE9" s="118">
        <v>0</v>
      </c>
      <c r="JF9" s="118">
        <v>0</v>
      </c>
      <c r="JG9" s="118">
        <v>0</v>
      </c>
      <c r="JH9" s="118">
        <v>0</v>
      </c>
      <c r="JI9" s="118">
        <v>0</v>
      </c>
      <c r="JJ9" s="118">
        <v>0</v>
      </c>
      <c r="JK9" s="118">
        <v>0</v>
      </c>
      <c r="JL9" s="118">
        <v>0</v>
      </c>
      <c r="JM9" s="118">
        <v>0</v>
      </c>
      <c r="JN9" s="118">
        <v>0</v>
      </c>
      <c r="JO9" s="118">
        <v>0</v>
      </c>
      <c r="JP9" s="118">
        <v>0</v>
      </c>
      <c r="JQ9" s="118">
        <v>0</v>
      </c>
      <c r="JR9" s="118">
        <v>0</v>
      </c>
      <c r="JS9" s="118">
        <v>0</v>
      </c>
      <c r="JT9" s="118">
        <v>0</v>
      </c>
      <c r="JU9" s="118">
        <v>0</v>
      </c>
      <c r="JV9" s="118">
        <v>0</v>
      </c>
      <c r="JW9" s="118">
        <v>0</v>
      </c>
      <c r="JX9" s="118">
        <v>0</v>
      </c>
      <c r="JY9" s="118">
        <v>0</v>
      </c>
      <c r="JZ9" s="118">
        <v>0</v>
      </c>
      <c r="KA9" s="118">
        <v>0</v>
      </c>
      <c r="KB9" s="118">
        <v>0</v>
      </c>
      <c r="KC9" s="118">
        <v>0</v>
      </c>
      <c r="KD9" s="118">
        <v>0</v>
      </c>
      <c r="KE9" s="118">
        <v>0</v>
      </c>
      <c r="KF9" s="118">
        <v>0</v>
      </c>
      <c r="KG9" s="118">
        <v>0</v>
      </c>
      <c r="KH9" s="118">
        <v>0</v>
      </c>
      <c r="KI9" s="118">
        <v>0</v>
      </c>
      <c r="KJ9" s="118">
        <v>0</v>
      </c>
      <c r="KK9" s="118">
        <v>0</v>
      </c>
      <c r="KL9" s="118">
        <v>0</v>
      </c>
      <c r="KM9" s="118">
        <v>0</v>
      </c>
      <c r="KN9" s="118">
        <v>0</v>
      </c>
      <c r="KO9" s="118">
        <v>0</v>
      </c>
      <c r="KP9" s="118">
        <v>0</v>
      </c>
      <c r="KQ9" s="118">
        <v>0</v>
      </c>
      <c r="KR9" s="118">
        <v>0</v>
      </c>
      <c r="KS9" s="118">
        <v>0</v>
      </c>
      <c r="KT9" s="118">
        <v>0</v>
      </c>
      <c r="KU9" s="118">
        <v>0</v>
      </c>
      <c r="KV9" s="118">
        <v>0</v>
      </c>
      <c r="KW9" s="118">
        <v>0</v>
      </c>
      <c r="KX9" s="118">
        <v>0</v>
      </c>
      <c r="KY9" s="118">
        <v>0</v>
      </c>
      <c r="KZ9" s="118">
        <v>0</v>
      </c>
      <c r="LA9" s="118">
        <v>0</v>
      </c>
      <c r="LB9" s="118">
        <v>0</v>
      </c>
      <c r="LC9" s="118">
        <v>0</v>
      </c>
      <c r="LD9" s="118">
        <v>0</v>
      </c>
      <c r="LE9" s="118">
        <v>0</v>
      </c>
      <c r="LF9" s="118">
        <v>0</v>
      </c>
      <c r="LG9" s="118">
        <v>0</v>
      </c>
      <c r="LH9" s="118">
        <v>0</v>
      </c>
      <c r="LI9" s="118">
        <v>0</v>
      </c>
      <c r="LJ9" s="118">
        <v>0</v>
      </c>
      <c r="LK9" s="118">
        <v>0</v>
      </c>
      <c r="LL9" s="118">
        <v>0</v>
      </c>
      <c r="LM9" s="118">
        <v>0</v>
      </c>
      <c r="LN9" s="118">
        <v>0</v>
      </c>
      <c r="LO9" s="118">
        <v>0</v>
      </c>
      <c r="LP9" s="118">
        <v>0</v>
      </c>
      <c r="LQ9" s="118">
        <v>0</v>
      </c>
      <c r="LR9" s="118">
        <v>0</v>
      </c>
      <c r="LS9" s="118">
        <v>0</v>
      </c>
      <c r="LT9" s="118">
        <v>0</v>
      </c>
      <c r="LU9" s="118">
        <v>0</v>
      </c>
      <c r="LV9" s="118">
        <v>0</v>
      </c>
      <c r="LW9" s="118">
        <v>0</v>
      </c>
      <c r="LX9" s="118">
        <v>0</v>
      </c>
      <c r="LY9" s="118">
        <v>0</v>
      </c>
      <c r="LZ9" s="118">
        <v>0</v>
      </c>
      <c r="MA9" s="118">
        <v>0</v>
      </c>
      <c r="MB9" s="118">
        <v>0</v>
      </c>
      <c r="MC9" s="118">
        <v>0</v>
      </c>
      <c r="MD9" s="118">
        <v>0</v>
      </c>
      <c r="ME9" s="118">
        <v>0</v>
      </c>
      <c r="MF9" s="118">
        <v>0</v>
      </c>
      <c r="MG9" s="118">
        <v>0</v>
      </c>
      <c r="MH9" s="118">
        <v>0</v>
      </c>
      <c r="MI9" s="118">
        <v>0</v>
      </c>
      <c r="MJ9" s="118">
        <v>0</v>
      </c>
      <c r="MK9" s="118">
        <v>0</v>
      </c>
      <c r="ML9" s="118">
        <v>0</v>
      </c>
      <c r="MM9" s="118">
        <v>0</v>
      </c>
      <c r="MN9" s="118">
        <v>0</v>
      </c>
      <c r="MO9" s="118">
        <v>0</v>
      </c>
      <c r="MP9" s="118">
        <v>0</v>
      </c>
      <c r="MQ9" s="118">
        <v>0</v>
      </c>
      <c r="MR9" s="118">
        <v>0</v>
      </c>
      <c r="MS9" s="118">
        <v>0</v>
      </c>
      <c r="MT9" s="118">
        <v>0</v>
      </c>
      <c r="MU9" s="118">
        <v>0</v>
      </c>
      <c r="MV9" s="118">
        <v>0</v>
      </c>
      <c r="MW9" s="118">
        <v>0</v>
      </c>
    </row>
    <row r="10" spans="1:361" x14ac:dyDescent="0.35">
      <c r="A10" s="145" t="s">
        <v>220</v>
      </c>
      <c r="B10" s="118">
        <v>4.9000000000000002E-2</v>
      </c>
      <c r="C10" s="118">
        <v>9.7000000000000003E-2</v>
      </c>
      <c r="D10" s="118">
        <v>0.14599999999999999</v>
      </c>
      <c r="E10" s="118">
        <v>0.19500000000000001</v>
      </c>
      <c r="F10" s="118">
        <v>0.24299999999999999</v>
      </c>
      <c r="G10" s="118">
        <v>0.29199999999999998</v>
      </c>
      <c r="H10" s="118">
        <v>0.34100000000000003</v>
      </c>
      <c r="I10" s="118">
        <v>0.38900000000000001</v>
      </c>
      <c r="J10" s="118">
        <v>0.438</v>
      </c>
      <c r="K10" s="118">
        <v>0.48699999999999999</v>
      </c>
      <c r="L10" s="118">
        <v>0.53500000000000003</v>
      </c>
      <c r="M10" s="118">
        <v>0.58399999999999996</v>
      </c>
      <c r="N10" s="118">
        <v>0.63200000000000001</v>
      </c>
      <c r="O10" s="118">
        <v>0.68100000000000005</v>
      </c>
      <c r="P10" s="118">
        <v>0.73</v>
      </c>
      <c r="Q10" s="118">
        <v>0.77800000000000002</v>
      </c>
      <c r="R10" s="118">
        <v>0.82699999999999996</v>
      </c>
      <c r="S10" s="118">
        <v>0.876</v>
      </c>
      <c r="T10" s="118">
        <v>0.92400000000000004</v>
      </c>
      <c r="U10" s="118">
        <v>0.97299999999999998</v>
      </c>
      <c r="V10" s="118">
        <v>1.022</v>
      </c>
      <c r="W10" s="118">
        <v>1.07</v>
      </c>
      <c r="X10" s="118">
        <v>1.119</v>
      </c>
      <c r="Y10" s="118">
        <v>1.1679999999999999</v>
      </c>
      <c r="Z10" s="118">
        <v>1.216</v>
      </c>
      <c r="AA10" s="118">
        <v>1.2649999999999999</v>
      </c>
      <c r="AB10" s="118">
        <v>1.3140000000000001</v>
      </c>
      <c r="AC10" s="118">
        <v>1.3620000000000001</v>
      </c>
      <c r="AD10" s="118">
        <v>1.411</v>
      </c>
      <c r="AE10" s="118">
        <v>1.46</v>
      </c>
      <c r="AF10" s="118">
        <v>1.946</v>
      </c>
      <c r="AG10" s="118">
        <v>2.4329999999999998</v>
      </c>
      <c r="AH10" s="118">
        <v>2.919</v>
      </c>
      <c r="AI10" s="118">
        <v>3.4060000000000001</v>
      </c>
      <c r="AJ10" s="118">
        <v>3.8919999999999999</v>
      </c>
      <c r="AK10" s="118">
        <v>4.3789999999999996</v>
      </c>
      <c r="AL10" s="118">
        <v>0.30399999999999999</v>
      </c>
      <c r="AM10" s="118">
        <v>0.60699999999999998</v>
      </c>
      <c r="AN10" s="118">
        <v>0.91100000000000003</v>
      </c>
      <c r="AO10" s="118">
        <v>1.214</v>
      </c>
      <c r="AP10" s="118">
        <v>1.518</v>
      </c>
      <c r="AQ10" s="118">
        <v>1.821</v>
      </c>
      <c r="AR10" s="118">
        <v>2.125</v>
      </c>
      <c r="AS10" s="118">
        <v>2.4279999999999999</v>
      </c>
      <c r="AT10" s="118">
        <v>2.7320000000000002</v>
      </c>
      <c r="AU10" s="118">
        <v>3.036</v>
      </c>
      <c r="AV10" s="118">
        <v>3.339</v>
      </c>
      <c r="AW10" s="118">
        <v>3.6429999999999998</v>
      </c>
      <c r="AX10" s="118">
        <v>3.9460000000000002</v>
      </c>
      <c r="AY10" s="118">
        <v>4.25</v>
      </c>
      <c r="AZ10" s="118">
        <v>4.5529999999999999</v>
      </c>
      <c r="BA10" s="118">
        <v>4.8570000000000002</v>
      </c>
      <c r="BB10" s="118">
        <v>5.1609999999999996</v>
      </c>
      <c r="BC10" s="118">
        <v>5.4640000000000004</v>
      </c>
      <c r="BD10" s="118">
        <v>5.7679999999999998</v>
      </c>
      <c r="BE10" s="118">
        <v>6.0709999999999997</v>
      </c>
      <c r="BF10" s="118">
        <v>6.375</v>
      </c>
      <c r="BG10" s="118">
        <v>6.6779999999999999</v>
      </c>
      <c r="BH10" s="118">
        <v>6.9820000000000002</v>
      </c>
      <c r="BI10" s="118">
        <v>7.2850000000000001</v>
      </c>
      <c r="BJ10" s="118">
        <v>7.5890000000000004</v>
      </c>
      <c r="BK10" s="118">
        <v>7.8929999999999998</v>
      </c>
      <c r="BL10" s="118">
        <v>8.1959999999999997</v>
      </c>
      <c r="BM10" s="118">
        <v>8.5</v>
      </c>
      <c r="BN10" s="118">
        <v>8.8030000000000008</v>
      </c>
      <c r="BO10" s="118">
        <v>9.1069999999999993</v>
      </c>
      <c r="BP10" s="118">
        <v>12.141999999999999</v>
      </c>
      <c r="BQ10" s="118">
        <v>15.178000000000001</v>
      </c>
      <c r="BR10" s="118">
        <v>18.213999999999999</v>
      </c>
      <c r="BS10" s="118">
        <v>21.248999999999999</v>
      </c>
      <c r="BT10" s="118">
        <v>24.285</v>
      </c>
      <c r="BU10" s="118">
        <v>27.321000000000002</v>
      </c>
      <c r="BV10" s="118">
        <v>2.3E-2</v>
      </c>
      <c r="BW10" s="118">
        <v>4.7E-2</v>
      </c>
      <c r="BX10" s="118">
        <v>7.0000000000000007E-2</v>
      </c>
      <c r="BY10" s="118">
        <v>9.2999999999999999E-2</v>
      </c>
      <c r="BZ10" s="118">
        <v>0.11700000000000001</v>
      </c>
      <c r="CA10" s="118">
        <v>0.14000000000000001</v>
      </c>
      <c r="CB10" s="118">
        <v>0.16300000000000001</v>
      </c>
      <c r="CC10" s="118">
        <v>0.187</v>
      </c>
      <c r="CD10" s="118">
        <v>0.21</v>
      </c>
      <c r="CE10" s="118">
        <v>0.23300000000000001</v>
      </c>
      <c r="CF10" s="118">
        <v>0.25600000000000001</v>
      </c>
      <c r="CG10" s="118">
        <v>0.28000000000000003</v>
      </c>
      <c r="CH10" s="118">
        <v>0.30299999999999999</v>
      </c>
      <c r="CI10" s="118">
        <v>0.32600000000000001</v>
      </c>
      <c r="CJ10" s="118">
        <v>0.35</v>
      </c>
      <c r="CK10" s="118">
        <v>0.373</v>
      </c>
      <c r="CL10" s="118">
        <v>0.39600000000000002</v>
      </c>
      <c r="CM10" s="118">
        <v>0.42</v>
      </c>
      <c r="CN10" s="118">
        <v>0.443</v>
      </c>
      <c r="CO10" s="118">
        <v>0.46600000000000003</v>
      </c>
      <c r="CP10" s="118">
        <v>0.49</v>
      </c>
      <c r="CQ10" s="118">
        <v>0.51300000000000001</v>
      </c>
      <c r="CR10" s="118">
        <v>0.53600000000000003</v>
      </c>
      <c r="CS10" s="118">
        <v>0.56000000000000005</v>
      </c>
      <c r="CT10" s="118">
        <v>0.58299999999999996</v>
      </c>
      <c r="CU10" s="118">
        <v>0.60599999999999998</v>
      </c>
      <c r="CV10" s="118">
        <v>0.629</v>
      </c>
      <c r="CW10" s="118">
        <v>0.65300000000000002</v>
      </c>
      <c r="CX10" s="118">
        <v>0.67600000000000005</v>
      </c>
      <c r="CY10" s="118">
        <v>0.69899999999999995</v>
      </c>
      <c r="CZ10" s="118">
        <v>0.93300000000000005</v>
      </c>
      <c r="DA10" s="118">
        <v>1.1659999999999999</v>
      </c>
      <c r="DB10" s="118">
        <v>1.399</v>
      </c>
      <c r="DC10" s="118">
        <v>1.6319999999999999</v>
      </c>
      <c r="DD10" s="118">
        <v>1.865</v>
      </c>
      <c r="DE10" s="118">
        <v>2.0979999999999999</v>
      </c>
      <c r="DF10" s="118">
        <v>9.1999999999999998E-2</v>
      </c>
      <c r="DG10" s="118">
        <v>0.185</v>
      </c>
      <c r="DH10" s="118">
        <v>0.27700000000000002</v>
      </c>
      <c r="DI10" s="118">
        <v>0.37</v>
      </c>
      <c r="DJ10" s="118">
        <v>0.46200000000000002</v>
      </c>
      <c r="DK10" s="118">
        <v>0.55400000000000005</v>
      </c>
      <c r="DL10" s="118">
        <v>0.64700000000000002</v>
      </c>
      <c r="DM10" s="118">
        <v>0.73899999999999999</v>
      </c>
      <c r="DN10" s="118">
        <v>0.83099999999999996</v>
      </c>
      <c r="DO10" s="118">
        <v>0.92400000000000004</v>
      </c>
      <c r="DP10" s="118">
        <v>1.016</v>
      </c>
      <c r="DQ10" s="118">
        <v>1.109</v>
      </c>
      <c r="DR10" s="118">
        <v>1.2010000000000001</v>
      </c>
      <c r="DS10" s="118">
        <v>1.2929999999999999</v>
      </c>
      <c r="DT10" s="118">
        <v>1.3859999999999999</v>
      </c>
      <c r="DU10" s="118">
        <v>1.478</v>
      </c>
      <c r="DV10" s="118">
        <v>1.57</v>
      </c>
      <c r="DW10" s="118">
        <v>1.663</v>
      </c>
      <c r="DX10" s="118">
        <v>1.7549999999999999</v>
      </c>
      <c r="DY10" s="118">
        <v>1.8480000000000001</v>
      </c>
      <c r="DZ10" s="118">
        <v>1.94</v>
      </c>
      <c r="EA10" s="118">
        <v>2.032</v>
      </c>
      <c r="EB10" s="118">
        <v>2.125</v>
      </c>
      <c r="EC10" s="118">
        <v>2.2170000000000001</v>
      </c>
      <c r="ED10" s="118">
        <v>2.3090000000000002</v>
      </c>
      <c r="EE10" s="118">
        <v>2.4020000000000001</v>
      </c>
      <c r="EF10" s="118">
        <v>2.4940000000000002</v>
      </c>
      <c r="EG10" s="118">
        <v>2.5870000000000002</v>
      </c>
      <c r="EH10" s="118">
        <v>2.6789999999999998</v>
      </c>
      <c r="EI10" s="118">
        <v>2.7709999999999999</v>
      </c>
      <c r="EJ10" s="118">
        <v>3.6949999999999998</v>
      </c>
      <c r="EK10" s="118">
        <v>4.6189999999999998</v>
      </c>
      <c r="EL10" s="118">
        <v>5.5430000000000001</v>
      </c>
      <c r="EM10" s="118">
        <v>6.4669999999999996</v>
      </c>
      <c r="EN10" s="118">
        <v>7.39</v>
      </c>
      <c r="EO10" s="118">
        <v>8.3140000000000001</v>
      </c>
      <c r="EP10" s="118">
        <v>0.06</v>
      </c>
      <c r="EQ10" s="118">
        <v>0.12</v>
      </c>
      <c r="ER10" s="118">
        <v>0.17899999999999999</v>
      </c>
      <c r="ES10" s="118">
        <v>0.23899999999999999</v>
      </c>
      <c r="ET10" s="118">
        <v>0.29899999999999999</v>
      </c>
      <c r="EU10" s="118">
        <v>0.35899999999999999</v>
      </c>
      <c r="EV10" s="118">
        <v>0.41899999999999998</v>
      </c>
      <c r="EW10" s="118">
        <v>0.47899999999999998</v>
      </c>
      <c r="EX10" s="118">
        <v>0.53800000000000003</v>
      </c>
      <c r="EY10" s="118">
        <v>0.59799999999999998</v>
      </c>
      <c r="EZ10" s="118">
        <v>0.65800000000000003</v>
      </c>
      <c r="FA10" s="118">
        <v>0.71799999999999997</v>
      </c>
      <c r="FB10" s="118">
        <v>0.77800000000000002</v>
      </c>
      <c r="FC10" s="118">
        <v>0.83799999999999997</v>
      </c>
      <c r="FD10" s="118">
        <v>0.89700000000000002</v>
      </c>
      <c r="FE10" s="118">
        <v>0.95699999999999996</v>
      </c>
      <c r="FF10" s="118">
        <v>1.0169999999999999</v>
      </c>
      <c r="FG10" s="118">
        <v>1.077</v>
      </c>
      <c r="FH10" s="118">
        <v>1.137</v>
      </c>
      <c r="FI10" s="118">
        <v>1.1970000000000001</v>
      </c>
      <c r="FJ10" s="118">
        <v>1.256</v>
      </c>
      <c r="FK10" s="118">
        <v>1.3160000000000001</v>
      </c>
      <c r="FL10" s="118">
        <v>1.3759999999999999</v>
      </c>
      <c r="FM10" s="118">
        <v>1.4359999999999999</v>
      </c>
      <c r="FN10" s="118">
        <v>1.496</v>
      </c>
      <c r="FO10" s="118">
        <v>1.556</v>
      </c>
      <c r="FP10" s="118">
        <v>1.615</v>
      </c>
      <c r="FQ10" s="118">
        <v>1.675</v>
      </c>
      <c r="FR10" s="118">
        <v>1.7350000000000001</v>
      </c>
      <c r="FS10" s="118">
        <v>1.7949999999999999</v>
      </c>
      <c r="FT10" s="118">
        <v>2.3929999999999998</v>
      </c>
      <c r="FU10" s="118">
        <v>2.992</v>
      </c>
      <c r="FV10" s="118">
        <v>3.59</v>
      </c>
      <c r="FW10" s="118">
        <v>4.1879999999999997</v>
      </c>
      <c r="FX10" s="118">
        <v>4.7859999999999996</v>
      </c>
      <c r="FY10" s="118">
        <v>5.3849999999999998</v>
      </c>
      <c r="FZ10" s="118">
        <v>6.7000000000000004E-2</v>
      </c>
      <c r="GA10" s="118">
        <v>0.13500000000000001</v>
      </c>
      <c r="GB10" s="118">
        <v>0.20200000000000001</v>
      </c>
      <c r="GC10" s="118">
        <v>0.27</v>
      </c>
      <c r="GD10" s="118">
        <v>0.33700000000000002</v>
      </c>
      <c r="GE10" s="118">
        <v>0.40400000000000003</v>
      </c>
      <c r="GF10" s="118">
        <v>0.47199999999999998</v>
      </c>
      <c r="GG10" s="118">
        <v>0.53900000000000003</v>
      </c>
      <c r="GH10" s="118">
        <v>0.60599999999999998</v>
      </c>
      <c r="GI10" s="118">
        <v>0.67400000000000004</v>
      </c>
      <c r="GJ10" s="118">
        <v>0.74099999999999999</v>
      </c>
      <c r="GK10" s="118">
        <v>0.80900000000000005</v>
      </c>
      <c r="GL10" s="118">
        <v>0.876</v>
      </c>
      <c r="GM10" s="118">
        <v>0.94299999999999995</v>
      </c>
      <c r="GN10" s="118">
        <v>1.0109999999999999</v>
      </c>
      <c r="GO10" s="118">
        <v>1.0780000000000001</v>
      </c>
      <c r="GP10" s="118">
        <v>1.1459999999999999</v>
      </c>
      <c r="GQ10" s="118">
        <v>1.2130000000000001</v>
      </c>
      <c r="GR10" s="118">
        <v>1.28</v>
      </c>
      <c r="GS10" s="118">
        <v>1.3480000000000001</v>
      </c>
      <c r="GT10" s="118">
        <v>1.415</v>
      </c>
      <c r="GU10" s="118">
        <v>1.4830000000000001</v>
      </c>
      <c r="GV10" s="118">
        <v>1.55</v>
      </c>
      <c r="GW10" s="118">
        <v>1.617</v>
      </c>
      <c r="GX10" s="118">
        <v>1.6850000000000001</v>
      </c>
      <c r="GY10" s="118">
        <v>1.752</v>
      </c>
      <c r="GZ10" s="118">
        <v>1.819</v>
      </c>
      <c r="HA10" s="118">
        <v>1.887</v>
      </c>
      <c r="HB10" s="118">
        <v>1.954</v>
      </c>
      <c r="HC10" s="118">
        <v>2.0219999999999998</v>
      </c>
      <c r="HD10" s="118">
        <v>2.6960000000000002</v>
      </c>
      <c r="HE10" s="118">
        <v>3.3690000000000002</v>
      </c>
      <c r="HF10" s="118">
        <v>4.0430000000000001</v>
      </c>
      <c r="HG10" s="118">
        <v>4.7169999999999996</v>
      </c>
      <c r="HH10" s="118">
        <v>5.391</v>
      </c>
      <c r="HI10" s="118">
        <v>6.0650000000000004</v>
      </c>
      <c r="HJ10" s="118">
        <v>0</v>
      </c>
      <c r="HK10" s="118">
        <v>0</v>
      </c>
      <c r="HL10" s="118">
        <v>0</v>
      </c>
      <c r="HM10" s="118">
        <v>0</v>
      </c>
      <c r="HN10" s="118">
        <v>0</v>
      </c>
      <c r="HO10" s="118">
        <v>0</v>
      </c>
      <c r="HP10" s="118">
        <v>0</v>
      </c>
      <c r="HQ10" s="118">
        <v>0</v>
      </c>
      <c r="HR10" s="118">
        <v>0</v>
      </c>
      <c r="HS10" s="118">
        <v>0</v>
      </c>
      <c r="HT10" s="118">
        <v>0</v>
      </c>
      <c r="HU10" s="118">
        <v>0</v>
      </c>
      <c r="HV10" s="118">
        <v>0</v>
      </c>
      <c r="HW10" s="118">
        <v>0</v>
      </c>
      <c r="HX10" s="118">
        <v>0</v>
      </c>
      <c r="HY10" s="118">
        <v>0</v>
      </c>
      <c r="HZ10" s="118">
        <v>0</v>
      </c>
      <c r="IA10" s="118">
        <v>0</v>
      </c>
      <c r="IB10" s="118">
        <v>0</v>
      </c>
      <c r="IC10" s="118">
        <v>0</v>
      </c>
      <c r="ID10" s="118">
        <v>0</v>
      </c>
      <c r="IE10" s="118">
        <v>0</v>
      </c>
      <c r="IF10" s="118">
        <v>0</v>
      </c>
      <c r="IG10" s="118">
        <v>0</v>
      </c>
      <c r="IH10" s="118">
        <v>0</v>
      </c>
      <c r="II10" s="118">
        <v>0</v>
      </c>
      <c r="IJ10" s="118">
        <v>0</v>
      </c>
      <c r="IK10" s="118">
        <v>0</v>
      </c>
      <c r="IL10" s="118">
        <v>0</v>
      </c>
      <c r="IM10" s="118">
        <v>0</v>
      </c>
      <c r="IN10" s="118">
        <v>0</v>
      </c>
      <c r="IO10" s="118">
        <v>0</v>
      </c>
      <c r="IP10" s="118">
        <v>0</v>
      </c>
      <c r="IQ10" s="118">
        <v>0</v>
      </c>
      <c r="IR10" s="118">
        <v>0</v>
      </c>
      <c r="IS10" s="118">
        <v>0</v>
      </c>
      <c r="IT10" s="118">
        <v>0</v>
      </c>
      <c r="IU10" s="118">
        <v>0</v>
      </c>
      <c r="IV10" s="118">
        <v>0</v>
      </c>
      <c r="IW10" s="118">
        <v>0</v>
      </c>
      <c r="IX10" s="118">
        <v>0</v>
      </c>
      <c r="IY10" s="118">
        <v>0</v>
      </c>
      <c r="IZ10" s="118">
        <v>0</v>
      </c>
      <c r="JA10" s="118">
        <v>0</v>
      </c>
      <c r="JB10" s="118">
        <v>0</v>
      </c>
      <c r="JC10" s="118">
        <v>0</v>
      </c>
      <c r="JD10" s="118">
        <v>0</v>
      </c>
      <c r="JE10" s="118">
        <v>0</v>
      </c>
      <c r="JF10" s="118">
        <v>0</v>
      </c>
      <c r="JG10" s="118">
        <v>0</v>
      </c>
      <c r="JH10" s="118">
        <v>0</v>
      </c>
      <c r="JI10" s="118">
        <v>0</v>
      </c>
      <c r="JJ10" s="118">
        <v>0</v>
      </c>
      <c r="JK10" s="118">
        <v>0</v>
      </c>
      <c r="JL10" s="118">
        <v>0</v>
      </c>
      <c r="JM10" s="118">
        <v>0</v>
      </c>
      <c r="JN10" s="118">
        <v>0</v>
      </c>
      <c r="JO10" s="118">
        <v>0</v>
      </c>
      <c r="JP10" s="118">
        <v>0</v>
      </c>
      <c r="JQ10" s="118">
        <v>0</v>
      </c>
      <c r="JR10" s="118">
        <v>0</v>
      </c>
      <c r="JS10" s="118">
        <v>0</v>
      </c>
      <c r="JT10" s="118">
        <v>0</v>
      </c>
      <c r="JU10" s="118">
        <v>0</v>
      </c>
      <c r="JV10" s="118">
        <v>0</v>
      </c>
      <c r="JW10" s="118">
        <v>0</v>
      </c>
      <c r="JX10" s="118">
        <v>0</v>
      </c>
      <c r="JY10" s="118">
        <v>0</v>
      </c>
      <c r="JZ10" s="118">
        <v>0</v>
      </c>
      <c r="KA10" s="118">
        <v>0</v>
      </c>
      <c r="KB10" s="118">
        <v>0</v>
      </c>
      <c r="KC10" s="118">
        <v>0</v>
      </c>
      <c r="KD10" s="118">
        <v>0</v>
      </c>
      <c r="KE10" s="118">
        <v>0</v>
      </c>
      <c r="KF10" s="118">
        <v>0</v>
      </c>
      <c r="KG10" s="118">
        <v>0</v>
      </c>
      <c r="KH10" s="118">
        <v>0</v>
      </c>
      <c r="KI10" s="118">
        <v>0</v>
      </c>
      <c r="KJ10" s="118">
        <v>0</v>
      </c>
      <c r="KK10" s="118">
        <v>0</v>
      </c>
      <c r="KL10" s="118">
        <v>0</v>
      </c>
      <c r="KM10" s="118">
        <v>0</v>
      </c>
      <c r="KN10" s="118">
        <v>0</v>
      </c>
      <c r="KO10" s="118">
        <v>0</v>
      </c>
      <c r="KP10" s="118">
        <v>0</v>
      </c>
      <c r="KQ10" s="118">
        <v>0</v>
      </c>
      <c r="KR10" s="118">
        <v>0</v>
      </c>
      <c r="KS10" s="118">
        <v>0</v>
      </c>
      <c r="KT10" s="118">
        <v>0</v>
      </c>
      <c r="KU10" s="118">
        <v>0</v>
      </c>
      <c r="KV10" s="118">
        <v>0</v>
      </c>
      <c r="KW10" s="118">
        <v>0</v>
      </c>
      <c r="KX10" s="118">
        <v>0</v>
      </c>
      <c r="KY10" s="118">
        <v>0</v>
      </c>
      <c r="KZ10" s="118">
        <v>0</v>
      </c>
      <c r="LA10" s="118">
        <v>0</v>
      </c>
      <c r="LB10" s="118">
        <v>0</v>
      </c>
      <c r="LC10" s="118">
        <v>0</v>
      </c>
      <c r="LD10" s="118">
        <v>0</v>
      </c>
      <c r="LE10" s="118">
        <v>0</v>
      </c>
      <c r="LF10" s="118">
        <v>0</v>
      </c>
      <c r="LG10" s="118">
        <v>0</v>
      </c>
      <c r="LH10" s="118">
        <v>0</v>
      </c>
      <c r="LI10" s="118">
        <v>0</v>
      </c>
      <c r="LJ10" s="118">
        <v>0</v>
      </c>
      <c r="LK10" s="118">
        <v>0</v>
      </c>
      <c r="LL10" s="118">
        <v>0</v>
      </c>
      <c r="LM10" s="118">
        <v>0</v>
      </c>
      <c r="LN10" s="118">
        <v>0</v>
      </c>
      <c r="LO10" s="118">
        <v>0</v>
      </c>
      <c r="LP10" s="118">
        <v>0</v>
      </c>
      <c r="LQ10" s="118">
        <v>0</v>
      </c>
      <c r="LR10" s="118">
        <v>0</v>
      </c>
      <c r="LS10" s="118">
        <v>0</v>
      </c>
      <c r="LT10" s="118">
        <v>0</v>
      </c>
      <c r="LU10" s="118">
        <v>0</v>
      </c>
      <c r="LV10" s="118">
        <v>0</v>
      </c>
      <c r="LW10" s="118">
        <v>0</v>
      </c>
      <c r="LX10" s="118">
        <v>0</v>
      </c>
      <c r="LY10" s="118">
        <v>0</v>
      </c>
      <c r="LZ10" s="118">
        <v>0</v>
      </c>
      <c r="MA10" s="118">
        <v>0</v>
      </c>
      <c r="MB10" s="118">
        <v>0</v>
      </c>
      <c r="MC10" s="118">
        <v>0</v>
      </c>
      <c r="MD10" s="118">
        <v>0</v>
      </c>
      <c r="ME10" s="118">
        <v>0</v>
      </c>
      <c r="MF10" s="118">
        <v>0</v>
      </c>
      <c r="MG10" s="118">
        <v>0</v>
      </c>
      <c r="MH10" s="118">
        <v>0</v>
      </c>
      <c r="MI10" s="118">
        <v>0</v>
      </c>
      <c r="MJ10" s="118">
        <v>0</v>
      </c>
      <c r="MK10" s="118">
        <v>0</v>
      </c>
      <c r="ML10" s="118">
        <v>0</v>
      </c>
      <c r="MM10" s="118">
        <v>0</v>
      </c>
      <c r="MN10" s="118">
        <v>0</v>
      </c>
      <c r="MO10" s="118">
        <v>0</v>
      </c>
      <c r="MP10" s="118">
        <v>0</v>
      </c>
      <c r="MQ10" s="118">
        <v>0</v>
      </c>
      <c r="MR10" s="118">
        <v>0</v>
      </c>
      <c r="MS10" s="118">
        <v>0</v>
      </c>
      <c r="MT10" s="118">
        <v>0</v>
      </c>
      <c r="MU10" s="118">
        <v>0</v>
      </c>
      <c r="MV10" s="118">
        <v>0</v>
      </c>
      <c r="MW10" s="118">
        <v>0</v>
      </c>
    </row>
    <row r="11" spans="1:361" x14ac:dyDescent="0.35">
      <c r="A11" s="145" t="s">
        <v>221</v>
      </c>
      <c r="B11" s="118">
        <v>2.5999999999999999E-2</v>
      </c>
      <c r="C11" s="118">
        <v>5.1999999999999998E-2</v>
      </c>
      <c r="D11" s="118">
        <v>7.6999999999999999E-2</v>
      </c>
      <c r="E11" s="118">
        <v>0.10299999999999999</v>
      </c>
      <c r="F11" s="118">
        <v>0.129</v>
      </c>
      <c r="G11" s="118">
        <v>0.155</v>
      </c>
      <c r="H11" s="118">
        <v>0.18099999999999999</v>
      </c>
      <c r="I11" s="118">
        <v>0.20599999999999999</v>
      </c>
      <c r="J11" s="118">
        <v>0.23200000000000001</v>
      </c>
      <c r="K11" s="118">
        <v>0.25800000000000001</v>
      </c>
      <c r="L11" s="118">
        <v>0.28399999999999997</v>
      </c>
      <c r="M11" s="118">
        <v>0.31</v>
      </c>
      <c r="N11" s="118">
        <v>0.33500000000000002</v>
      </c>
      <c r="O11" s="118">
        <v>0.36099999999999999</v>
      </c>
      <c r="P11" s="118">
        <v>0.38700000000000001</v>
      </c>
      <c r="Q11" s="118">
        <v>0.41299999999999998</v>
      </c>
      <c r="R11" s="118">
        <v>0.439</v>
      </c>
      <c r="S11" s="118">
        <v>0.46500000000000002</v>
      </c>
      <c r="T11" s="118">
        <v>0.49</v>
      </c>
      <c r="U11" s="118">
        <v>0.51600000000000001</v>
      </c>
      <c r="V11" s="118">
        <v>0.54200000000000004</v>
      </c>
      <c r="W11" s="118">
        <v>0.56799999999999995</v>
      </c>
      <c r="X11" s="118">
        <v>0.59399999999999997</v>
      </c>
      <c r="Y11" s="118">
        <v>0.61899999999999999</v>
      </c>
      <c r="Z11" s="118">
        <v>0.64500000000000002</v>
      </c>
      <c r="AA11" s="118">
        <v>0.67100000000000004</v>
      </c>
      <c r="AB11" s="118">
        <v>0.69699999999999995</v>
      </c>
      <c r="AC11" s="118">
        <v>0.72299999999999998</v>
      </c>
      <c r="AD11" s="118">
        <v>0.748</v>
      </c>
      <c r="AE11" s="118">
        <v>0.77400000000000002</v>
      </c>
      <c r="AF11" s="118">
        <v>1.032</v>
      </c>
      <c r="AG11" s="118">
        <v>1.29</v>
      </c>
      <c r="AH11" s="118">
        <v>1.548</v>
      </c>
      <c r="AI11" s="118">
        <v>1.806</v>
      </c>
      <c r="AJ11" s="118">
        <v>2.0649999999999999</v>
      </c>
      <c r="AK11" s="118">
        <v>2.323</v>
      </c>
      <c r="AL11" s="118">
        <v>0.03</v>
      </c>
      <c r="AM11" s="118">
        <v>6.0999999999999999E-2</v>
      </c>
      <c r="AN11" s="118">
        <v>9.0999999999999998E-2</v>
      </c>
      <c r="AO11" s="118">
        <v>0.122</v>
      </c>
      <c r="AP11" s="118">
        <v>0.152</v>
      </c>
      <c r="AQ11" s="118">
        <v>0.183</v>
      </c>
      <c r="AR11" s="118">
        <v>0.21299999999999999</v>
      </c>
      <c r="AS11" s="118">
        <v>0.24399999999999999</v>
      </c>
      <c r="AT11" s="118">
        <v>0.27400000000000002</v>
      </c>
      <c r="AU11" s="118">
        <v>0.30399999999999999</v>
      </c>
      <c r="AV11" s="118">
        <v>0.33500000000000002</v>
      </c>
      <c r="AW11" s="118">
        <v>0.36499999999999999</v>
      </c>
      <c r="AX11" s="118">
        <v>0.39600000000000002</v>
      </c>
      <c r="AY11" s="118">
        <v>0.42599999999999999</v>
      </c>
      <c r="AZ11" s="118">
        <v>0.45700000000000002</v>
      </c>
      <c r="BA11" s="118">
        <v>0.48699999999999999</v>
      </c>
      <c r="BB11" s="118">
        <v>0.51800000000000002</v>
      </c>
      <c r="BC11" s="118">
        <v>0.54800000000000004</v>
      </c>
      <c r="BD11" s="118">
        <v>0.57899999999999996</v>
      </c>
      <c r="BE11" s="118">
        <v>0.60899999999999999</v>
      </c>
      <c r="BF11" s="118">
        <v>0.63900000000000001</v>
      </c>
      <c r="BG11" s="118">
        <v>0.67</v>
      </c>
      <c r="BH11" s="118">
        <v>0.7</v>
      </c>
      <c r="BI11" s="118">
        <v>0.73099999999999998</v>
      </c>
      <c r="BJ11" s="118">
        <v>0.76100000000000001</v>
      </c>
      <c r="BK11" s="118">
        <v>0.79200000000000004</v>
      </c>
      <c r="BL11" s="118">
        <v>0.82199999999999995</v>
      </c>
      <c r="BM11" s="118">
        <v>0.85299999999999998</v>
      </c>
      <c r="BN11" s="118">
        <v>0.88300000000000001</v>
      </c>
      <c r="BO11" s="118">
        <v>0.91300000000000003</v>
      </c>
      <c r="BP11" s="118">
        <v>1.218</v>
      </c>
      <c r="BQ11" s="118">
        <v>1.522</v>
      </c>
      <c r="BR11" s="118">
        <v>1.827</v>
      </c>
      <c r="BS11" s="118">
        <v>2.1309999999999998</v>
      </c>
      <c r="BT11" s="118">
        <v>2.4359999999999999</v>
      </c>
      <c r="BU11" s="118">
        <v>2.74</v>
      </c>
      <c r="BV11" s="118">
        <v>1.4999999999999999E-2</v>
      </c>
      <c r="BW11" s="118">
        <v>3.1E-2</v>
      </c>
      <c r="BX11" s="118">
        <v>4.5999999999999999E-2</v>
      </c>
      <c r="BY11" s="118">
        <v>6.0999999999999999E-2</v>
      </c>
      <c r="BZ11" s="118">
        <v>7.6999999999999999E-2</v>
      </c>
      <c r="CA11" s="118">
        <v>9.1999999999999998E-2</v>
      </c>
      <c r="CB11" s="118">
        <v>0.107</v>
      </c>
      <c r="CC11" s="118">
        <v>0.122</v>
      </c>
      <c r="CD11" s="118">
        <v>0.13800000000000001</v>
      </c>
      <c r="CE11" s="118">
        <v>0.153</v>
      </c>
      <c r="CF11" s="118">
        <v>0.16800000000000001</v>
      </c>
      <c r="CG11" s="118">
        <v>0.184</v>
      </c>
      <c r="CH11" s="118">
        <v>0.19900000000000001</v>
      </c>
      <c r="CI11" s="118">
        <v>0.214</v>
      </c>
      <c r="CJ11" s="118">
        <v>0.23</v>
      </c>
      <c r="CK11" s="118">
        <v>0.245</v>
      </c>
      <c r="CL11" s="118">
        <v>0.26</v>
      </c>
      <c r="CM11" s="118">
        <v>0.27600000000000002</v>
      </c>
      <c r="CN11" s="118">
        <v>0.29099999999999998</v>
      </c>
      <c r="CO11" s="118">
        <v>0.30599999999999999</v>
      </c>
      <c r="CP11" s="118">
        <v>0.32100000000000001</v>
      </c>
      <c r="CQ11" s="118">
        <v>0.33700000000000002</v>
      </c>
      <c r="CR11" s="118">
        <v>0.35199999999999998</v>
      </c>
      <c r="CS11" s="118">
        <v>0.36699999999999999</v>
      </c>
      <c r="CT11" s="118">
        <v>0.38300000000000001</v>
      </c>
      <c r="CU11" s="118">
        <v>0.39800000000000002</v>
      </c>
      <c r="CV11" s="118">
        <v>0.41299999999999998</v>
      </c>
      <c r="CW11" s="118">
        <v>0.42899999999999999</v>
      </c>
      <c r="CX11" s="118">
        <v>0.44400000000000001</v>
      </c>
      <c r="CY11" s="118">
        <v>0.45900000000000002</v>
      </c>
      <c r="CZ11" s="118">
        <v>0.61199999999999999</v>
      </c>
      <c r="DA11" s="118">
        <v>0.76500000000000001</v>
      </c>
      <c r="DB11" s="118">
        <v>0.91800000000000004</v>
      </c>
      <c r="DC11" s="118">
        <v>1.071</v>
      </c>
      <c r="DD11" s="118">
        <v>1.224</v>
      </c>
      <c r="DE11" s="118">
        <v>1.3779999999999999</v>
      </c>
      <c r="DF11" s="118">
        <v>1.4E-2</v>
      </c>
      <c r="DG11" s="118">
        <v>2.9000000000000001E-2</v>
      </c>
      <c r="DH11" s="118">
        <v>4.2999999999999997E-2</v>
      </c>
      <c r="DI11" s="118">
        <v>5.8000000000000003E-2</v>
      </c>
      <c r="DJ11" s="118">
        <v>7.1999999999999995E-2</v>
      </c>
      <c r="DK11" s="118">
        <v>8.6999999999999994E-2</v>
      </c>
      <c r="DL11" s="118">
        <v>0.10100000000000001</v>
      </c>
      <c r="DM11" s="118">
        <v>0.11600000000000001</v>
      </c>
      <c r="DN11" s="118">
        <v>0.13</v>
      </c>
      <c r="DO11" s="118">
        <v>0.14499999999999999</v>
      </c>
      <c r="DP11" s="118">
        <v>0.159</v>
      </c>
      <c r="DQ11" s="118">
        <v>0.17299999999999999</v>
      </c>
      <c r="DR11" s="118">
        <v>0.188</v>
      </c>
      <c r="DS11" s="118">
        <v>0.20200000000000001</v>
      </c>
      <c r="DT11" s="118">
        <v>0.217</v>
      </c>
      <c r="DU11" s="118">
        <v>0.23100000000000001</v>
      </c>
      <c r="DV11" s="118">
        <v>0.246</v>
      </c>
      <c r="DW11" s="118">
        <v>0.26</v>
      </c>
      <c r="DX11" s="118">
        <v>0.27500000000000002</v>
      </c>
      <c r="DY11" s="118">
        <v>0.28899999999999998</v>
      </c>
      <c r="DZ11" s="118">
        <v>0.30399999999999999</v>
      </c>
      <c r="EA11" s="118">
        <v>0.318</v>
      </c>
      <c r="EB11" s="118">
        <v>0.33300000000000002</v>
      </c>
      <c r="EC11" s="118">
        <v>0.34699999999999998</v>
      </c>
      <c r="ED11" s="118">
        <v>0.36099999999999999</v>
      </c>
      <c r="EE11" s="118">
        <v>0.376</v>
      </c>
      <c r="EF11" s="118">
        <v>0.39</v>
      </c>
      <c r="EG11" s="118">
        <v>0.40500000000000003</v>
      </c>
      <c r="EH11" s="118">
        <v>0.41899999999999998</v>
      </c>
      <c r="EI11" s="118">
        <v>0.434</v>
      </c>
      <c r="EJ11" s="118">
        <v>0.57799999999999996</v>
      </c>
      <c r="EK11" s="118">
        <v>0.72299999999999998</v>
      </c>
      <c r="EL11" s="118">
        <v>0.86699999999999999</v>
      </c>
      <c r="EM11" s="118">
        <v>1.012</v>
      </c>
      <c r="EN11" s="118">
        <v>1.157</v>
      </c>
      <c r="EO11" s="118">
        <v>1.3009999999999999</v>
      </c>
      <c r="EP11" s="118">
        <v>6.3E-2</v>
      </c>
      <c r="EQ11" s="118">
        <v>0.126</v>
      </c>
      <c r="ER11" s="118">
        <v>0.19</v>
      </c>
      <c r="ES11" s="118">
        <v>0.253</v>
      </c>
      <c r="ET11" s="118">
        <v>0.316</v>
      </c>
      <c r="EU11" s="118">
        <v>0.379</v>
      </c>
      <c r="EV11" s="118">
        <v>0.442</v>
      </c>
      <c r="EW11" s="118">
        <v>0.50600000000000001</v>
      </c>
      <c r="EX11" s="118">
        <v>0.56899999999999995</v>
      </c>
      <c r="EY11" s="118">
        <v>0.63200000000000001</v>
      </c>
      <c r="EZ11" s="118">
        <v>0.69499999999999995</v>
      </c>
      <c r="FA11" s="118">
        <v>0.75900000000000001</v>
      </c>
      <c r="FB11" s="118">
        <v>0.82199999999999995</v>
      </c>
      <c r="FC11" s="118">
        <v>0.88500000000000001</v>
      </c>
      <c r="FD11" s="118">
        <v>0.94799999999999995</v>
      </c>
      <c r="FE11" s="118">
        <v>1.0109999999999999</v>
      </c>
      <c r="FF11" s="118">
        <v>1.075</v>
      </c>
      <c r="FG11" s="118">
        <v>1.1379999999999999</v>
      </c>
      <c r="FH11" s="118">
        <v>1.2010000000000001</v>
      </c>
      <c r="FI11" s="118">
        <v>1.264</v>
      </c>
      <c r="FJ11" s="118">
        <v>1.327</v>
      </c>
      <c r="FK11" s="118">
        <v>1.391</v>
      </c>
      <c r="FL11" s="118">
        <v>1.454</v>
      </c>
      <c r="FM11" s="118">
        <v>1.5169999999999999</v>
      </c>
      <c r="FN11" s="118">
        <v>1.58</v>
      </c>
      <c r="FO11" s="118">
        <v>1.643</v>
      </c>
      <c r="FP11" s="118">
        <v>1.7070000000000001</v>
      </c>
      <c r="FQ11" s="118">
        <v>1.77</v>
      </c>
      <c r="FR11" s="118">
        <v>1.833</v>
      </c>
      <c r="FS11" s="118">
        <v>1.8959999999999999</v>
      </c>
      <c r="FT11" s="118">
        <v>2.528</v>
      </c>
      <c r="FU11" s="118">
        <v>3.16</v>
      </c>
      <c r="FV11" s="118">
        <v>3.7930000000000001</v>
      </c>
      <c r="FW11" s="118">
        <v>4.4249999999999998</v>
      </c>
      <c r="FX11" s="118">
        <v>5.0570000000000004</v>
      </c>
      <c r="FY11" s="118">
        <v>5.6890000000000001</v>
      </c>
      <c r="FZ11" s="118">
        <v>6.5000000000000002E-2</v>
      </c>
      <c r="GA11" s="118">
        <v>0.13</v>
      </c>
      <c r="GB11" s="118">
        <v>0.19500000000000001</v>
      </c>
      <c r="GC11" s="118">
        <v>0.26</v>
      </c>
      <c r="GD11" s="118">
        <v>0.32500000000000001</v>
      </c>
      <c r="GE11" s="118">
        <v>0.39</v>
      </c>
      <c r="GF11" s="118">
        <v>0.45500000000000002</v>
      </c>
      <c r="GG11" s="118">
        <v>0.52100000000000002</v>
      </c>
      <c r="GH11" s="118">
        <v>0.58599999999999997</v>
      </c>
      <c r="GI11" s="118">
        <v>0.65100000000000002</v>
      </c>
      <c r="GJ11" s="118">
        <v>0.71599999999999997</v>
      </c>
      <c r="GK11" s="118">
        <v>0.78100000000000003</v>
      </c>
      <c r="GL11" s="118">
        <v>0.84599999999999997</v>
      </c>
      <c r="GM11" s="118">
        <v>0.91100000000000003</v>
      </c>
      <c r="GN11" s="118">
        <v>0.97599999999999998</v>
      </c>
      <c r="GO11" s="118">
        <v>1.0409999999999999</v>
      </c>
      <c r="GP11" s="118">
        <v>1.1060000000000001</v>
      </c>
      <c r="GQ11" s="118">
        <v>1.171</v>
      </c>
      <c r="GR11" s="118">
        <v>1.236</v>
      </c>
      <c r="GS11" s="118">
        <v>1.3009999999999999</v>
      </c>
      <c r="GT11" s="118">
        <v>1.3660000000000001</v>
      </c>
      <c r="GU11" s="118">
        <v>1.4319999999999999</v>
      </c>
      <c r="GV11" s="118">
        <v>1.4970000000000001</v>
      </c>
      <c r="GW11" s="118">
        <v>1.5620000000000001</v>
      </c>
      <c r="GX11" s="118">
        <v>1.627</v>
      </c>
      <c r="GY11" s="118">
        <v>1.6919999999999999</v>
      </c>
      <c r="GZ11" s="118">
        <v>1.7569999999999999</v>
      </c>
      <c r="HA11" s="118">
        <v>1.8220000000000001</v>
      </c>
      <c r="HB11" s="118">
        <v>1.887</v>
      </c>
      <c r="HC11" s="118">
        <v>1.952</v>
      </c>
      <c r="HD11" s="118">
        <v>2.6030000000000002</v>
      </c>
      <c r="HE11" s="118">
        <v>3.254</v>
      </c>
      <c r="HF11" s="118">
        <v>3.9039999999999999</v>
      </c>
      <c r="HG11" s="118">
        <v>4.5549999999999997</v>
      </c>
      <c r="HH11" s="118">
        <v>5.2060000000000004</v>
      </c>
      <c r="HI11" s="118">
        <v>5.8559999999999999</v>
      </c>
      <c r="HJ11" s="118">
        <v>0</v>
      </c>
      <c r="HK11" s="118">
        <v>0</v>
      </c>
      <c r="HL11" s="118">
        <v>0</v>
      </c>
      <c r="HM11" s="118">
        <v>0</v>
      </c>
      <c r="HN11" s="118">
        <v>0</v>
      </c>
      <c r="HO11" s="118">
        <v>0</v>
      </c>
      <c r="HP11" s="118">
        <v>0</v>
      </c>
      <c r="HQ11" s="118">
        <v>0</v>
      </c>
      <c r="HR11" s="118">
        <v>0</v>
      </c>
      <c r="HS11" s="118">
        <v>0</v>
      </c>
      <c r="HT11" s="118">
        <v>0</v>
      </c>
      <c r="HU11" s="118">
        <v>0</v>
      </c>
      <c r="HV11" s="118">
        <v>0</v>
      </c>
      <c r="HW11" s="118">
        <v>0</v>
      </c>
      <c r="HX11" s="118">
        <v>0</v>
      </c>
      <c r="HY11" s="118">
        <v>0</v>
      </c>
      <c r="HZ11" s="118">
        <v>0</v>
      </c>
      <c r="IA11" s="118">
        <v>0</v>
      </c>
      <c r="IB11" s="118">
        <v>0</v>
      </c>
      <c r="IC11" s="118">
        <v>0</v>
      </c>
      <c r="ID11" s="118">
        <v>0</v>
      </c>
      <c r="IE11" s="118">
        <v>0</v>
      </c>
      <c r="IF11" s="118">
        <v>0</v>
      </c>
      <c r="IG11" s="118">
        <v>0</v>
      </c>
      <c r="IH11" s="118">
        <v>0</v>
      </c>
      <c r="II11" s="118">
        <v>0</v>
      </c>
      <c r="IJ11" s="118">
        <v>0</v>
      </c>
      <c r="IK11" s="118">
        <v>0</v>
      </c>
      <c r="IL11" s="118">
        <v>0</v>
      </c>
      <c r="IM11" s="118">
        <v>0</v>
      </c>
      <c r="IN11" s="118">
        <v>0</v>
      </c>
      <c r="IO11" s="118">
        <v>0</v>
      </c>
      <c r="IP11" s="118">
        <v>0</v>
      </c>
      <c r="IQ11" s="118">
        <v>0</v>
      </c>
      <c r="IR11" s="118">
        <v>0</v>
      </c>
      <c r="IS11" s="118">
        <v>0</v>
      </c>
      <c r="IT11" s="118">
        <v>0</v>
      </c>
      <c r="IU11" s="118">
        <v>0</v>
      </c>
      <c r="IV11" s="118">
        <v>0</v>
      </c>
      <c r="IW11" s="118">
        <v>0</v>
      </c>
      <c r="IX11" s="118">
        <v>0</v>
      </c>
      <c r="IY11" s="118">
        <v>0</v>
      </c>
      <c r="IZ11" s="118">
        <v>0</v>
      </c>
      <c r="JA11" s="118">
        <v>0</v>
      </c>
      <c r="JB11" s="118">
        <v>0</v>
      </c>
      <c r="JC11" s="118">
        <v>0</v>
      </c>
      <c r="JD11" s="118">
        <v>0</v>
      </c>
      <c r="JE11" s="118">
        <v>0</v>
      </c>
      <c r="JF11" s="118">
        <v>0</v>
      </c>
      <c r="JG11" s="118">
        <v>0</v>
      </c>
      <c r="JH11" s="118">
        <v>0</v>
      </c>
      <c r="JI11" s="118">
        <v>0</v>
      </c>
      <c r="JJ11" s="118">
        <v>0</v>
      </c>
      <c r="JK11" s="118">
        <v>0</v>
      </c>
      <c r="JL11" s="118">
        <v>0</v>
      </c>
      <c r="JM11" s="118">
        <v>0</v>
      </c>
      <c r="JN11" s="118">
        <v>0</v>
      </c>
      <c r="JO11" s="118">
        <v>0</v>
      </c>
      <c r="JP11" s="118">
        <v>0</v>
      </c>
      <c r="JQ11" s="118">
        <v>0</v>
      </c>
      <c r="JR11" s="118">
        <v>0</v>
      </c>
      <c r="JS11" s="118">
        <v>0</v>
      </c>
      <c r="JT11" s="118">
        <v>0</v>
      </c>
      <c r="JU11" s="118">
        <v>0</v>
      </c>
      <c r="JV11" s="118">
        <v>0</v>
      </c>
      <c r="JW11" s="118">
        <v>0</v>
      </c>
      <c r="JX11" s="118">
        <v>0</v>
      </c>
      <c r="JY11" s="118">
        <v>0</v>
      </c>
      <c r="JZ11" s="118">
        <v>0</v>
      </c>
      <c r="KA11" s="118">
        <v>0</v>
      </c>
      <c r="KB11" s="118">
        <v>0</v>
      </c>
      <c r="KC11" s="118">
        <v>0</v>
      </c>
      <c r="KD11" s="118">
        <v>0</v>
      </c>
      <c r="KE11" s="118">
        <v>0</v>
      </c>
      <c r="KF11" s="118">
        <v>0</v>
      </c>
      <c r="KG11" s="118">
        <v>0</v>
      </c>
      <c r="KH11" s="118">
        <v>0</v>
      </c>
      <c r="KI11" s="118">
        <v>0</v>
      </c>
      <c r="KJ11" s="118">
        <v>0</v>
      </c>
      <c r="KK11" s="118">
        <v>0</v>
      </c>
      <c r="KL11" s="118">
        <v>0</v>
      </c>
      <c r="KM11" s="118">
        <v>0</v>
      </c>
      <c r="KN11" s="118">
        <v>0</v>
      </c>
      <c r="KO11" s="118">
        <v>0</v>
      </c>
      <c r="KP11" s="118">
        <v>0</v>
      </c>
      <c r="KQ11" s="118">
        <v>0</v>
      </c>
      <c r="KR11" s="118">
        <v>0</v>
      </c>
      <c r="KS11" s="118">
        <v>0</v>
      </c>
      <c r="KT11" s="118">
        <v>0</v>
      </c>
      <c r="KU11" s="118">
        <v>0</v>
      </c>
      <c r="KV11" s="118">
        <v>0</v>
      </c>
      <c r="KW11" s="118">
        <v>0</v>
      </c>
      <c r="KX11" s="118">
        <v>0</v>
      </c>
      <c r="KY11" s="118">
        <v>0</v>
      </c>
      <c r="KZ11" s="118">
        <v>0</v>
      </c>
      <c r="LA11" s="118">
        <v>0</v>
      </c>
      <c r="LB11" s="118">
        <v>0</v>
      </c>
      <c r="LC11" s="118">
        <v>0</v>
      </c>
      <c r="LD11" s="118">
        <v>0</v>
      </c>
      <c r="LE11" s="118">
        <v>0</v>
      </c>
      <c r="LF11" s="118">
        <v>0</v>
      </c>
      <c r="LG11" s="118">
        <v>0</v>
      </c>
      <c r="LH11" s="118">
        <v>0</v>
      </c>
      <c r="LI11" s="118">
        <v>0</v>
      </c>
      <c r="LJ11" s="118">
        <v>0</v>
      </c>
      <c r="LK11" s="118">
        <v>0</v>
      </c>
      <c r="LL11" s="118">
        <v>0</v>
      </c>
      <c r="LM11" s="118">
        <v>0</v>
      </c>
      <c r="LN11" s="118">
        <v>0</v>
      </c>
      <c r="LO11" s="118">
        <v>0</v>
      </c>
      <c r="LP11" s="118">
        <v>0</v>
      </c>
      <c r="LQ11" s="118">
        <v>0</v>
      </c>
      <c r="LR11" s="118">
        <v>0</v>
      </c>
      <c r="LS11" s="118">
        <v>0</v>
      </c>
      <c r="LT11" s="118">
        <v>0</v>
      </c>
      <c r="LU11" s="118">
        <v>0</v>
      </c>
      <c r="LV11" s="118">
        <v>0</v>
      </c>
      <c r="LW11" s="118">
        <v>0</v>
      </c>
      <c r="LX11" s="118">
        <v>0</v>
      </c>
      <c r="LY11" s="118">
        <v>0</v>
      </c>
      <c r="LZ11" s="118">
        <v>0</v>
      </c>
      <c r="MA11" s="118">
        <v>0</v>
      </c>
      <c r="MB11" s="118">
        <v>0</v>
      </c>
      <c r="MC11" s="118">
        <v>0</v>
      </c>
      <c r="MD11" s="118">
        <v>0</v>
      </c>
      <c r="ME11" s="118">
        <v>0</v>
      </c>
      <c r="MF11" s="118">
        <v>0</v>
      </c>
      <c r="MG11" s="118">
        <v>0</v>
      </c>
      <c r="MH11" s="118">
        <v>0</v>
      </c>
      <c r="MI11" s="118">
        <v>0</v>
      </c>
      <c r="MJ11" s="118">
        <v>0</v>
      </c>
      <c r="MK11" s="118">
        <v>0</v>
      </c>
      <c r="ML11" s="118">
        <v>0</v>
      </c>
      <c r="MM11" s="118">
        <v>0</v>
      </c>
      <c r="MN11" s="118">
        <v>0</v>
      </c>
      <c r="MO11" s="118">
        <v>0</v>
      </c>
      <c r="MP11" s="118">
        <v>0</v>
      </c>
      <c r="MQ11" s="118">
        <v>0</v>
      </c>
      <c r="MR11" s="118">
        <v>0</v>
      </c>
      <c r="MS11" s="118">
        <v>0</v>
      </c>
      <c r="MT11" s="118">
        <v>0</v>
      </c>
      <c r="MU11" s="118">
        <v>0</v>
      </c>
      <c r="MV11" s="118">
        <v>0</v>
      </c>
      <c r="MW11" s="118">
        <v>0</v>
      </c>
    </row>
    <row r="12" spans="1:361" x14ac:dyDescent="0.35">
      <c r="A12" s="145" t="s">
        <v>222</v>
      </c>
      <c r="B12" s="118">
        <v>0.16300000000000001</v>
      </c>
      <c r="C12" s="118">
        <v>0.32700000000000001</v>
      </c>
      <c r="D12" s="118">
        <v>0.49</v>
      </c>
      <c r="E12" s="118">
        <v>0.65300000000000002</v>
      </c>
      <c r="F12" s="118">
        <v>0.81599999999999995</v>
      </c>
      <c r="G12" s="118">
        <v>0.98</v>
      </c>
      <c r="H12" s="118">
        <v>1.143</v>
      </c>
      <c r="I12" s="118">
        <v>1.306</v>
      </c>
      <c r="J12" s="118">
        <v>1.47</v>
      </c>
      <c r="K12" s="118">
        <v>1.633</v>
      </c>
      <c r="L12" s="118">
        <v>1.796</v>
      </c>
      <c r="M12" s="118">
        <v>1.9590000000000001</v>
      </c>
      <c r="N12" s="118">
        <v>2.1230000000000002</v>
      </c>
      <c r="O12" s="118">
        <v>2.286</v>
      </c>
      <c r="P12" s="118">
        <v>2.4489999999999998</v>
      </c>
      <c r="Q12" s="118">
        <v>2.613</v>
      </c>
      <c r="R12" s="118">
        <v>2.7759999999999998</v>
      </c>
      <c r="S12" s="118">
        <v>2.9390000000000001</v>
      </c>
      <c r="T12" s="118">
        <v>3.1019999999999999</v>
      </c>
      <c r="U12" s="118">
        <v>3.266</v>
      </c>
      <c r="V12" s="118">
        <v>3.4289999999999998</v>
      </c>
      <c r="W12" s="118">
        <v>3.5920000000000001</v>
      </c>
      <c r="X12" s="118">
        <v>3.7559999999999998</v>
      </c>
      <c r="Y12" s="118">
        <v>3.919</v>
      </c>
      <c r="Z12" s="118">
        <v>4.0819999999999999</v>
      </c>
      <c r="AA12" s="118">
        <v>4.2450000000000001</v>
      </c>
      <c r="AB12" s="118">
        <v>4.4089999999999998</v>
      </c>
      <c r="AC12" s="118">
        <v>4.5720000000000001</v>
      </c>
      <c r="AD12" s="118">
        <v>4.7350000000000003</v>
      </c>
      <c r="AE12" s="118">
        <v>4.899</v>
      </c>
      <c r="AF12" s="118">
        <v>6.5309999999999997</v>
      </c>
      <c r="AG12" s="118">
        <v>8.1639999999999997</v>
      </c>
      <c r="AH12" s="118">
        <v>9.7970000000000006</v>
      </c>
      <c r="AI12" s="118">
        <v>11.43</v>
      </c>
      <c r="AJ12" s="118">
        <v>13.063000000000001</v>
      </c>
      <c r="AK12" s="118">
        <v>14.696</v>
      </c>
      <c r="AL12" s="118">
        <v>0.161</v>
      </c>
      <c r="AM12" s="118">
        <v>0.32200000000000001</v>
      </c>
      <c r="AN12" s="118">
        <v>0.48299999999999998</v>
      </c>
      <c r="AO12" s="118">
        <v>0.64400000000000002</v>
      </c>
      <c r="AP12" s="118">
        <v>0.80500000000000005</v>
      </c>
      <c r="AQ12" s="118">
        <v>0.96599999999999997</v>
      </c>
      <c r="AR12" s="118">
        <v>1.127</v>
      </c>
      <c r="AS12" s="118">
        <v>1.288</v>
      </c>
      <c r="AT12" s="118">
        <v>1.4490000000000001</v>
      </c>
      <c r="AU12" s="118">
        <v>1.61</v>
      </c>
      <c r="AV12" s="118">
        <v>1.7709999999999999</v>
      </c>
      <c r="AW12" s="118">
        <v>1.9319999999999999</v>
      </c>
      <c r="AX12" s="118">
        <v>2.093</v>
      </c>
      <c r="AY12" s="118">
        <v>2.254</v>
      </c>
      <c r="AZ12" s="118">
        <v>2.415</v>
      </c>
      <c r="BA12" s="118">
        <v>2.5760000000000001</v>
      </c>
      <c r="BB12" s="118">
        <v>2.7370000000000001</v>
      </c>
      <c r="BC12" s="118">
        <v>2.8980000000000001</v>
      </c>
      <c r="BD12" s="118">
        <v>3.0590000000000002</v>
      </c>
      <c r="BE12" s="118">
        <v>3.22</v>
      </c>
      <c r="BF12" s="118">
        <v>3.3809999999999998</v>
      </c>
      <c r="BG12" s="118">
        <v>3.5409999999999999</v>
      </c>
      <c r="BH12" s="118">
        <v>3.702</v>
      </c>
      <c r="BI12" s="118">
        <v>3.863</v>
      </c>
      <c r="BJ12" s="118">
        <v>4.024</v>
      </c>
      <c r="BK12" s="118">
        <v>4.1849999999999996</v>
      </c>
      <c r="BL12" s="118">
        <v>4.3460000000000001</v>
      </c>
      <c r="BM12" s="118">
        <v>4.5069999999999997</v>
      </c>
      <c r="BN12" s="118">
        <v>4.6680000000000001</v>
      </c>
      <c r="BO12" s="118">
        <v>4.8289999999999997</v>
      </c>
      <c r="BP12" s="118">
        <v>6.4390000000000001</v>
      </c>
      <c r="BQ12" s="118">
        <v>8.0489999999999995</v>
      </c>
      <c r="BR12" s="118">
        <v>9.6590000000000007</v>
      </c>
      <c r="BS12" s="118">
        <v>11.268000000000001</v>
      </c>
      <c r="BT12" s="118">
        <v>12.878</v>
      </c>
      <c r="BU12" s="118">
        <v>14.488</v>
      </c>
      <c r="BV12" s="118">
        <v>0.223</v>
      </c>
      <c r="BW12" s="118">
        <v>0.44600000000000001</v>
      </c>
      <c r="BX12" s="118">
        <v>0.67</v>
      </c>
      <c r="BY12" s="118">
        <v>0.89300000000000002</v>
      </c>
      <c r="BZ12" s="118">
        <v>1.1160000000000001</v>
      </c>
      <c r="CA12" s="118">
        <v>1.339</v>
      </c>
      <c r="CB12" s="118">
        <v>1.5620000000000001</v>
      </c>
      <c r="CC12" s="118">
        <v>1.786</v>
      </c>
      <c r="CD12" s="118">
        <v>2.0089999999999999</v>
      </c>
      <c r="CE12" s="118">
        <v>2.2320000000000002</v>
      </c>
      <c r="CF12" s="118">
        <v>2.4550000000000001</v>
      </c>
      <c r="CG12" s="118">
        <v>2.6779999999999999</v>
      </c>
      <c r="CH12" s="118">
        <v>2.9020000000000001</v>
      </c>
      <c r="CI12" s="118">
        <v>3.125</v>
      </c>
      <c r="CJ12" s="118">
        <v>3.3479999999999999</v>
      </c>
      <c r="CK12" s="118">
        <v>3.5710000000000002</v>
      </c>
      <c r="CL12" s="118">
        <v>3.794</v>
      </c>
      <c r="CM12" s="118">
        <v>4.0179999999999998</v>
      </c>
      <c r="CN12" s="118">
        <v>4.2409999999999997</v>
      </c>
      <c r="CO12" s="118">
        <v>4.4640000000000004</v>
      </c>
      <c r="CP12" s="118">
        <v>4.6870000000000003</v>
      </c>
      <c r="CQ12" s="118">
        <v>4.9109999999999996</v>
      </c>
      <c r="CR12" s="118">
        <v>5.1340000000000003</v>
      </c>
      <c r="CS12" s="118">
        <v>5.3570000000000002</v>
      </c>
      <c r="CT12" s="118">
        <v>5.58</v>
      </c>
      <c r="CU12" s="118">
        <v>5.8029999999999999</v>
      </c>
      <c r="CV12" s="118">
        <v>6.0270000000000001</v>
      </c>
      <c r="CW12" s="118">
        <v>6.25</v>
      </c>
      <c r="CX12" s="118">
        <v>6.4729999999999999</v>
      </c>
      <c r="CY12" s="118">
        <v>6.6959999999999997</v>
      </c>
      <c r="CZ12" s="118">
        <v>8.9280000000000008</v>
      </c>
      <c r="DA12" s="118">
        <v>11.16</v>
      </c>
      <c r="DB12" s="118">
        <v>13.391999999999999</v>
      </c>
      <c r="DC12" s="118">
        <v>15.624000000000001</v>
      </c>
      <c r="DD12" s="118">
        <v>17.856000000000002</v>
      </c>
      <c r="DE12" s="118">
        <v>20.088999999999999</v>
      </c>
      <c r="DF12" s="118">
        <v>8.8999999999999996E-2</v>
      </c>
      <c r="DG12" s="118">
        <v>0.17899999999999999</v>
      </c>
      <c r="DH12" s="118">
        <v>0.26800000000000002</v>
      </c>
      <c r="DI12" s="118">
        <v>0.35799999999999998</v>
      </c>
      <c r="DJ12" s="118">
        <v>0.44700000000000001</v>
      </c>
      <c r="DK12" s="118">
        <v>0.53600000000000003</v>
      </c>
      <c r="DL12" s="118">
        <v>0.626</v>
      </c>
      <c r="DM12" s="118">
        <v>0.71499999999999997</v>
      </c>
      <c r="DN12" s="118">
        <v>0.80400000000000005</v>
      </c>
      <c r="DO12" s="118">
        <v>0.89400000000000002</v>
      </c>
      <c r="DP12" s="118">
        <v>0.98299999999999998</v>
      </c>
      <c r="DQ12" s="118">
        <v>1.073</v>
      </c>
      <c r="DR12" s="118">
        <v>1.1619999999999999</v>
      </c>
      <c r="DS12" s="118">
        <v>1.2509999999999999</v>
      </c>
      <c r="DT12" s="118">
        <v>1.341</v>
      </c>
      <c r="DU12" s="118">
        <v>1.43</v>
      </c>
      <c r="DV12" s="118">
        <v>1.5189999999999999</v>
      </c>
      <c r="DW12" s="118">
        <v>1.609</v>
      </c>
      <c r="DX12" s="118">
        <v>1.698</v>
      </c>
      <c r="DY12" s="118">
        <v>1.788</v>
      </c>
      <c r="DZ12" s="118">
        <v>1.877</v>
      </c>
      <c r="EA12" s="118">
        <v>1.966</v>
      </c>
      <c r="EB12" s="118">
        <v>2.056</v>
      </c>
      <c r="EC12" s="118">
        <v>2.145</v>
      </c>
      <c r="ED12" s="118">
        <v>2.234</v>
      </c>
      <c r="EE12" s="118">
        <v>2.3239999999999998</v>
      </c>
      <c r="EF12" s="118">
        <v>2.4129999999999998</v>
      </c>
      <c r="EG12" s="118">
        <v>2.5030000000000001</v>
      </c>
      <c r="EH12" s="118">
        <v>2.5920000000000001</v>
      </c>
      <c r="EI12" s="118">
        <v>2.681</v>
      </c>
      <c r="EJ12" s="118">
        <v>3.5750000000000002</v>
      </c>
      <c r="EK12" s="118">
        <v>4.4690000000000003</v>
      </c>
      <c r="EL12" s="118">
        <v>5.3630000000000004</v>
      </c>
      <c r="EM12" s="118">
        <v>6.2560000000000002</v>
      </c>
      <c r="EN12" s="118">
        <v>7.15</v>
      </c>
      <c r="EO12" s="118">
        <v>8.0440000000000005</v>
      </c>
      <c r="EP12" s="118">
        <v>0.115</v>
      </c>
      <c r="EQ12" s="118">
        <v>0.23</v>
      </c>
      <c r="ER12" s="118">
        <v>0.34499999999999997</v>
      </c>
      <c r="ES12" s="118">
        <v>0.46100000000000002</v>
      </c>
      <c r="ET12" s="118">
        <v>0.57599999999999996</v>
      </c>
      <c r="EU12" s="118">
        <v>0.69099999999999995</v>
      </c>
      <c r="EV12" s="118">
        <v>0.80600000000000005</v>
      </c>
      <c r="EW12" s="118">
        <v>0.92100000000000004</v>
      </c>
      <c r="EX12" s="118">
        <v>1.036</v>
      </c>
      <c r="EY12" s="118">
        <v>1.151</v>
      </c>
      <c r="EZ12" s="118">
        <v>1.2669999999999999</v>
      </c>
      <c r="FA12" s="118">
        <v>1.3819999999999999</v>
      </c>
      <c r="FB12" s="118">
        <v>1.4970000000000001</v>
      </c>
      <c r="FC12" s="118">
        <v>1.6120000000000001</v>
      </c>
      <c r="FD12" s="118">
        <v>1.7270000000000001</v>
      </c>
      <c r="FE12" s="118">
        <v>1.8420000000000001</v>
      </c>
      <c r="FF12" s="118">
        <v>1.958</v>
      </c>
      <c r="FG12" s="118">
        <v>2.073</v>
      </c>
      <c r="FH12" s="118">
        <v>2.1880000000000002</v>
      </c>
      <c r="FI12" s="118">
        <v>2.3029999999999999</v>
      </c>
      <c r="FJ12" s="118">
        <v>2.4180000000000001</v>
      </c>
      <c r="FK12" s="118">
        <v>2.5329999999999999</v>
      </c>
      <c r="FL12" s="118">
        <v>2.6480000000000001</v>
      </c>
      <c r="FM12" s="118">
        <v>2.7639999999999998</v>
      </c>
      <c r="FN12" s="118">
        <v>2.879</v>
      </c>
      <c r="FO12" s="118">
        <v>2.9940000000000002</v>
      </c>
      <c r="FP12" s="118">
        <v>3.109</v>
      </c>
      <c r="FQ12" s="118">
        <v>3.2240000000000002</v>
      </c>
      <c r="FR12" s="118">
        <v>3.339</v>
      </c>
      <c r="FS12" s="118">
        <v>3.4540000000000002</v>
      </c>
      <c r="FT12" s="118">
        <v>4.6059999999999999</v>
      </c>
      <c r="FU12" s="118">
        <v>5.7569999999999997</v>
      </c>
      <c r="FV12" s="118">
        <v>6.9089999999999998</v>
      </c>
      <c r="FW12" s="118">
        <v>8.06</v>
      </c>
      <c r="FX12" s="118">
        <v>9.2119999999999997</v>
      </c>
      <c r="FY12" s="118">
        <v>10.363</v>
      </c>
      <c r="FZ12" s="118">
        <v>0.11600000000000001</v>
      </c>
      <c r="GA12" s="118">
        <v>0.23300000000000001</v>
      </c>
      <c r="GB12" s="118">
        <v>0.34899999999999998</v>
      </c>
      <c r="GC12" s="118">
        <v>0.46500000000000002</v>
      </c>
      <c r="GD12" s="118">
        <v>0.58099999999999996</v>
      </c>
      <c r="GE12" s="118">
        <v>0.69799999999999995</v>
      </c>
      <c r="GF12" s="118">
        <v>0.81399999999999995</v>
      </c>
      <c r="GG12" s="118">
        <v>0.93</v>
      </c>
      <c r="GH12" s="118">
        <v>1.046</v>
      </c>
      <c r="GI12" s="118">
        <v>1.163</v>
      </c>
      <c r="GJ12" s="118">
        <v>1.2789999999999999</v>
      </c>
      <c r="GK12" s="118">
        <v>1.395</v>
      </c>
      <c r="GL12" s="118">
        <v>1.512</v>
      </c>
      <c r="GM12" s="118">
        <v>1.6279999999999999</v>
      </c>
      <c r="GN12" s="118">
        <v>1.744</v>
      </c>
      <c r="GO12" s="118">
        <v>1.86</v>
      </c>
      <c r="GP12" s="118">
        <v>1.9770000000000001</v>
      </c>
      <c r="GQ12" s="118">
        <v>2.093</v>
      </c>
      <c r="GR12" s="118">
        <v>2.2090000000000001</v>
      </c>
      <c r="GS12" s="118">
        <v>2.3250000000000002</v>
      </c>
      <c r="GT12" s="118">
        <v>2.4420000000000002</v>
      </c>
      <c r="GU12" s="118">
        <v>2.5579999999999998</v>
      </c>
      <c r="GV12" s="118">
        <v>2.6739999999999999</v>
      </c>
      <c r="GW12" s="118">
        <v>2.79</v>
      </c>
      <c r="GX12" s="118">
        <v>2.907</v>
      </c>
      <c r="GY12" s="118">
        <v>3.0230000000000001</v>
      </c>
      <c r="GZ12" s="118">
        <v>3.1389999999999998</v>
      </c>
      <c r="HA12" s="118">
        <v>3.2559999999999998</v>
      </c>
      <c r="HB12" s="118">
        <v>3.3719999999999999</v>
      </c>
      <c r="HC12" s="118">
        <v>3.488</v>
      </c>
      <c r="HD12" s="118">
        <v>4.6509999999999998</v>
      </c>
      <c r="HE12" s="118">
        <v>5.8129999999999997</v>
      </c>
      <c r="HF12" s="118">
        <v>6.976</v>
      </c>
      <c r="HG12" s="118">
        <v>8.1389999999999993</v>
      </c>
      <c r="HH12" s="118">
        <v>9.3019999999999996</v>
      </c>
      <c r="HI12" s="118">
        <v>10.464</v>
      </c>
      <c r="HJ12" s="118">
        <v>0</v>
      </c>
      <c r="HK12" s="118">
        <v>0</v>
      </c>
      <c r="HL12" s="118">
        <v>0</v>
      </c>
      <c r="HM12" s="118">
        <v>0</v>
      </c>
      <c r="HN12" s="118">
        <v>0</v>
      </c>
      <c r="HO12" s="118">
        <v>0</v>
      </c>
      <c r="HP12" s="118">
        <v>0</v>
      </c>
      <c r="HQ12" s="118">
        <v>0</v>
      </c>
      <c r="HR12" s="118">
        <v>0</v>
      </c>
      <c r="HS12" s="118">
        <v>0</v>
      </c>
      <c r="HT12" s="118">
        <v>0</v>
      </c>
      <c r="HU12" s="118">
        <v>0</v>
      </c>
      <c r="HV12" s="118">
        <v>0</v>
      </c>
      <c r="HW12" s="118">
        <v>0</v>
      </c>
      <c r="HX12" s="118">
        <v>0</v>
      </c>
      <c r="HY12" s="118">
        <v>0</v>
      </c>
      <c r="HZ12" s="118">
        <v>0</v>
      </c>
      <c r="IA12" s="118">
        <v>0</v>
      </c>
      <c r="IB12" s="118">
        <v>0</v>
      </c>
      <c r="IC12" s="118">
        <v>0</v>
      </c>
      <c r="ID12" s="118">
        <v>0</v>
      </c>
      <c r="IE12" s="118">
        <v>0</v>
      </c>
      <c r="IF12" s="118">
        <v>0</v>
      </c>
      <c r="IG12" s="118">
        <v>0</v>
      </c>
      <c r="IH12" s="118">
        <v>0</v>
      </c>
      <c r="II12" s="118">
        <v>0</v>
      </c>
      <c r="IJ12" s="118">
        <v>0</v>
      </c>
      <c r="IK12" s="118">
        <v>0</v>
      </c>
      <c r="IL12" s="118">
        <v>0</v>
      </c>
      <c r="IM12" s="118">
        <v>0</v>
      </c>
      <c r="IN12" s="118">
        <v>0</v>
      </c>
      <c r="IO12" s="118">
        <v>0</v>
      </c>
      <c r="IP12" s="118">
        <v>0</v>
      </c>
      <c r="IQ12" s="118">
        <v>0</v>
      </c>
      <c r="IR12" s="118">
        <v>0</v>
      </c>
      <c r="IS12" s="118">
        <v>0</v>
      </c>
      <c r="IT12" s="118">
        <v>0</v>
      </c>
      <c r="IU12" s="118">
        <v>0</v>
      </c>
      <c r="IV12" s="118">
        <v>0</v>
      </c>
      <c r="IW12" s="118">
        <v>0</v>
      </c>
      <c r="IX12" s="118">
        <v>0</v>
      </c>
      <c r="IY12" s="118">
        <v>0</v>
      </c>
      <c r="IZ12" s="118">
        <v>0</v>
      </c>
      <c r="JA12" s="118">
        <v>0</v>
      </c>
      <c r="JB12" s="118">
        <v>0</v>
      </c>
      <c r="JC12" s="118">
        <v>0</v>
      </c>
      <c r="JD12" s="118">
        <v>0</v>
      </c>
      <c r="JE12" s="118">
        <v>0</v>
      </c>
      <c r="JF12" s="118">
        <v>0</v>
      </c>
      <c r="JG12" s="118">
        <v>0</v>
      </c>
      <c r="JH12" s="118">
        <v>0</v>
      </c>
      <c r="JI12" s="118">
        <v>0</v>
      </c>
      <c r="JJ12" s="118">
        <v>0</v>
      </c>
      <c r="JK12" s="118">
        <v>0</v>
      </c>
      <c r="JL12" s="118">
        <v>0</v>
      </c>
      <c r="JM12" s="118">
        <v>0</v>
      </c>
      <c r="JN12" s="118">
        <v>0</v>
      </c>
      <c r="JO12" s="118">
        <v>0</v>
      </c>
      <c r="JP12" s="118">
        <v>0</v>
      </c>
      <c r="JQ12" s="118">
        <v>0</v>
      </c>
      <c r="JR12" s="118">
        <v>0</v>
      </c>
      <c r="JS12" s="118">
        <v>0</v>
      </c>
      <c r="JT12" s="118">
        <v>0</v>
      </c>
      <c r="JU12" s="118">
        <v>0</v>
      </c>
      <c r="JV12" s="118">
        <v>0</v>
      </c>
      <c r="JW12" s="118">
        <v>0</v>
      </c>
      <c r="JX12" s="118">
        <v>0</v>
      </c>
      <c r="JY12" s="118">
        <v>0</v>
      </c>
      <c r="JZ12" s="118">
        <v>0</v>
      </c>
      <c r="KA12" s="118">
        <v>0</v>
      </c>
      <c r="KB12" s="118">
        <v>0</v>
      </c>
      <c r="KC12" s="118">
        <v>0</v>
      </c>
      <c r="KD12" s="118">
        <v>0</v>
      </c>
      <c r="KE12" s="118">
        <v>0</v>
      </c>
      <c r="KF12" s="118">
        <v>0</v>
      </c>
      <c r="KG12" s="118">
        <v>0</v>
      </c>
      <c r="KH12" s="118">
        <v>0</v>
      </c>
      <c r="KI12" s="118">
        <v>0</v>
      </c>
      <c r="KJ12" s="118">
        <v>0</v>
      </c>
      <c r="KK12" s="118">
        <v>0</v>
      </c>
      <c r="KL12" s="118">
        <v>0</v>
      </c>
      <c r="KM12" s="118">
        <v>0</v>
      </c>
      <c r="KN12" s="118">
        <v>0</v>
      </c>
      <c r="KO12" s="118">
        <v>0</v>
      </c>
      <c r="KP12" s="118">
        <v>0</v>
      </c>
      <c r="KQ12" s="118">
        <v>0</v>
      </c>
      <c r="KR12" s="118">
        <v>0</v>
      </c>
      <c r="KS12" s="118">
        <v>0</v>
      </c>
      <c r="KT12" s="118">
        <v>0</v>
      </c>
      <c r="KU12" s="118">
        <v>0</v>
      </c>
      <c r="KV12" s="118">
        <v>0</v>
      </c>
      <c r="KW12" s="118">
        <v>0</v>
      </c>
      <c r="KX12" s="118">
        <v>0</v>
      </c>
      <c r="KY12" s="118">
        <v>0</v>
      </c>
      <c r="KZ12" s="118">
        <v>0</v>
      </c>
      <c r="LA12" s="118">
        <v>0</v>
      </c>
      <c r="LB12" s="118">
        <v>0</v>
      </c>
      <c r="LC12" s="118">
        <v>0</v>
      </c>
      <c r="LD12" s="118">
        <v>0</v>
      </c>
      <c r="LE12" s="118">
        <v>0</v>
      </c>
      <c r="LF12" s="118">
        <v>0</v>
      </c>
      <c r="LG12" s="118">
        <v>0</v>
      </c>
      <c r="LH12" s="118">
        <v>0</v>
      </c>
      <c r="LI12" s="118">
        <v>0</v>
      </c>
      <c r="LJ12" s="118">
        <v>0</v>
      </c>
      <c r="LK12" s="118">
        <v>0</v>
      </c>
      <c r="LL12" s="118">
        <v>0</v>
      </c>
      <c r="LM12" s="118">
        <v>0</v>
      </c>
      <c r="LN12" s="118">
        <v>0</v>
      </c>
      <c r="LO12" s="118">
        <v>0</v>
      </c>
      <c r="LP12" s="118">
        <v>0</v>
      </c>
      <c r="LQ12" s="118">
        <v>0</v>
      </c>
      <c r="LR12" s="118">
        <v>0</v>
      </c>
      <c r="LS12" s="118">
        <v>0</v>
      </c>
      <c r="LT12" s="118">
        <v>0</v>
      </c>
      <c r="LU12" s="118">
        <v>0</v>
      </c>
      <c r="LV12" s="118">
        <v>0</v>
      </c>
      <c r="LW12" s="118">
        <v>0</v>
      </c>
      <c r="LX12" s="118">
        <v>0</v>
      </c>
      <c r="LY12" s="118">
        <v>0</v>
      </c>
      <c r="LZ12" s="118">
        <v>0</v>
      </c>
      <c r="MA12" s="118">
        <v>0</v>
      </c>
      <c r="MB12" s="118">
        <v>0</v>
      </c>
      <c r="MC12" s="118">
        <v>0</v>
      </c>
      <c r="MD12" s="118">
        <v>0</v>
      </c>
      <c r="ME12" s="118">
        <v>0</v>
      </c>
      <c r="MF12" s="118">
        <v>0</v>
      </c>
      <c r="MG12" s="118">
        <v>0</v>
      </c>
      <c r="MH12" s="118">
        <v>0</v>
      </c>
      <c r="MI12" s="118">
        <v>0</v>
      </c>
      <c r="MJ12" s="118">
        <v>0</v>
      </c>
      <c r="MK12" s="118">
        <v>0</v>
      </c>
      <c r="ML12" s="118">
        <v>0</v>
      </c>
      <c r="MM12" s="118">
        <v>0</v>
      </c>
      <c r="MN12" s="118">
        <v>0</v>
      </c>
      <c r="MO12" s="118">
        <v>0</v>
      </c>
      <c r="MP12" s="118">
        <v>0</v>
      </c>
      <c r="MQ12" s="118">
        <v>0</v>
      </c>
      <c r="MR12" s="118">
        <v>0</v>
      </c>
      <c r="MS12" s="118">
        <v>0</v>
      </c>
      <c r="MT12" s="118">
        <v>0</v>
      </c>
      <c r="MU12" s="118">
        <v>0</v>
      </c>
      <c r="MV12" s="118">
        <v>0</v>
      </c>
      <c r="MW12" s="118">
        <v>0</v>
      </c>
    </row>
    <row r="13" spans="1:361" x14ac:dyDescent="0.35">
      <c r="A13" s="145" t="s">
        <v>223</v>
      </c>
      <c r="B13" s="118">
        <v>1.2E-2</v>
      </c>
      <c r="C13" s="118">
        <v>2.3E-2</v>
      </c>
      <c r="D13" s="118">
        <v>3.5000000000000003E-2</v>
      </c>
      <c r="E13" s="118">
        <v>4.5999999999999999E-2</v>
      </c>
      <c r="F13" s="118">
        <v>5.8000000000000003E-2</v>
      </c>
      <c r="G13" s="118">
        <v>6.9000000000000006E-2</v>
      </c>
      <c r="H13" s="118">
        <v>8.1000000000000003E-2</v>
      </c>
      <c r="I13" s="118">
        <v>9.1999999999999998E-2</v>
      </c>
      <c r="J13" s="118">
        <v>0.104</v>
      </c>
      <c r="K13" s="118">
        <v>0.115</v>
      </c>
      <c r="L13" s="118">
        <v>0.127</v>
      </c>
      <c r="M13" s="118">
        <v>0.13800000000000001</v>
      </c>
      <c r="N13" s="118">
        <v>0.15</v>
      </c>
      <c r="O13" s="118">
        <v>0.161</v>
      </c>
      <c r="P13" s="118">
        <v>0.17299999999999999</v>
      </c>
      <c r="Q13" s="118">
        <v>0.185</v>
      </c>
      <c r="R13" s="118">
        <v>0.19600000000000001</v>
      </c>
      <c r="S13" s="118">
        <v>0.20799999999999999</v>
      </c>
      <c r="T13" s="118">
        <v>0.219</v>
      </c>
      <c r="U13" s="118">
        <v>0.23100000000000001</v>
      </c>
      <c r="V13" s="118">
        <v>0.24199999999999999</v>
      </c>
      <c r="W13" s="118">
        <v>0.254</v>
      </c>
      <c r="X13" s="118">
        <v>0.26500000000000001</v>
      </c>
      <c r="Y13" s="118">
        <v>0.27700000000000002</v>
      </c>
      <c r="Z13" s="118">
        <v>0.28799999999999998</v>
      </c>
      <c r="AA13" s="118">
        <v>0.3</v>
      </c>
      <c r="AB13" s="118">
        <v>0.311</v>
      </c>
      <c r="AC13" s="118">
        <v>0.32300000000000001</v>
      </c>
      <c r="AD13" s="118">
        <v>0.33400000000000002</v>
      </c>
      <c r="AE13" s="118">
        <v>0.34599999999999997</v>
      </c>
      <c r="AF13" s="118">
        <v>0.46100000000000002</v>
      </c>
      <c r="AG13" s="118">
        <v>0.57699999999999996</v>
      </c>
      <c r="AH13" s="118">
        <v>0.69199999999999995</v>
      </c>
      <c r="AI13" s="118">
        <v>0.80700000000000005</v>
      </c>
      <c r="AJ13" s="118">
        <v>0.92300000000000004</v>
      </c>
      <c r="AK13" s="118">
        <v>1.038</v>
      </c>
      <c r="AL13" s="118">
        <v>0</v>
      </c>
      <c r="AM13" s="118">
        <v>0</v>
      </c>
      <c r="AN13" s="118">
        <v>0</v>
      </c>
      <c r="AO13" s="118">
        <v>0</v>
      </c>
      <c r="AP13" s="118">
        <v>0</v>
      </c>
      <c r="AQ13" s="118">
        <v>0</v>
      </c>
      <c r="AR13" s="118">
        <v>0</v>
      </c>
      <c r="AS13" s="118">
        <v>0</v>
      </c>
      <c r="AT13" s="118">
        <v>0</v>
      </c>
      <c r="AU13" s="118">
        <v>0</v>
      </c>
      <c r="AV13" s="118">
        <v>0</v>
      </c>
      <c r="AW13" s="118">
        <v>0</v>
      </c>
      <c r="AX13" s="118">
        <v>0</v>
      </c>
      <c r="AY13" s="118">
        <v>0</v>
      </c>
      <c r="AZ13" s="118">
        <v>0</v>
      </c>
      <c r="BA13" s="118">
        <v>0</v>
      </c>
      <c r="BB13" s="118">
        <v>0</v>
      </c>
      <c r="BC13" s="118">
        <v>0</v>
      </c>
      <c r="BD13" s="118">
        <v>0</v>
      </c>
      <c r="BE13" s="118">
        <v>0</v>
      </c>
      <c r="BF13" s="118">
        <v>0</v>
      </c>
      <c r="BG13" s="118">
        <v>0</v>
      </c>
      <c r="BH13" s="118">
        <v>0</v>
      </c>
      <c r="BI13" s="118">
        <v>0</v>
      </c>
      <c r="BJ13" s="118">
        <v>0</v>
      </c>
      <c r="BK13" s="118">
        <v>0</v>
      </c>
      <c r="BL13" s="118">
        <v>0</v>
      </c>
      <c r="BM13" s="118">
        <v>0</v>
      </c>
      <c r="BN13" s="118">
        <v>0</v>
      </c>
      <c r="BO13" s="118">
        <v>0</v>
      </c>
      <c r="BP13" s="118">
        <v>0</v>
      </c>
      <c r="BQ13" s="118">
        <v>0</v>
      </c>
      <c r="BR13" s="118">
        <v>0</v>
      </c>
      <c r="BS13" s="118">
        <v>0</v>
      </c>
      <c r="BT13" s="118">
        <v>0</v>
      </c>
      <c r="BU13" s="118">
        <v>0</v>
      </c>
      <c r="BV13" s="118">
        <v>0</v>
      </c>
      <c r="BW13" s="118">
        <v>0</v>
      </c>
      <c r="BX13" s="118">
        <v>0</v>
      </c>
      <c r="BY13" s="118">
        <v>0</v>
      </c>
      <c r="BZ13" s="118">
        <v>0</v>
      </c>
      <c r="CA13" s="118">
        <v>0</v>
      </c>
      <c r="CB13" s="118">
        <v>0</v>
      </c>
      <c r="CC13" s="118">
        <v>0</v>
      </c>
      <c r="CD13" s="118">
        <v>0</v>
      </c>
      <c r="CE13" s="118">
        <v>0</v>
      </c>
      <c r="CF13" s="118">
        <v>0</v>
      </c>
      <c r="CG13" s="118">
        <v>0</v>
      </c>
      <c r="CH13" s="118">
        <v>0</v>
      </c>
      <c r="CI13" s="118">
        <v>0</v>
      </c>
      <c r="CJ13" s="118">
        <v>0</v>
      </c>
      <c r="CK13" s="118">
        <v>0</v>
      </c>
      <c r="CL13" s="118">
        <v>0</v>
      </c>
      <c r="CM13" s="118">
        <v>0</v>
      </c>
      <c r="CN13" s="118">
        <v>0</v>
      </c>
      <c r="CO13" s="118">
        <v>0</v>
      </c>
      <c r="CP13" s="118">
        <v>0</v>
      </c>
      <c r="CQ13" s="118">
        <v>0</v>
      </c>
      <c r="CR13" s="118">
        <v>0</v>
      </c>
      <c r="CS13" s="118">
        <v>0</v>
      </c>
      <c r="CT13" s="118">
        <v>0</v>
      </c>
      <c r="CU13" s="118">
        <v>0</v>
      </c>
      <c r="CV13" s="118">
        <v>0</v>
      </c>
      <c r="CW13" s="118">
        <v>0</v>
      </c>
      <c r="CX13" s="118">
        <v>0</v>
      </c>
      <c r="CY13" s="118">
        <v>0</v>
      </c>
      <c r="CZ13" s="118">
        <v>0</v>
      </c>
      <c r="DA13" s="118">
        <v>0</v>
      </c>
      <c r="DB13" s="118">
        <v>0</v>
      </c>
      <c r="DC13" s="118">
        <v>0</v>
      </c>
      <c r="DD13" s="118">
        <v>0</v>
      </c>
      <c r="DE13" s="118">
        <v>0</v>
      </c>
      <c r="DF13" s="118">
        <v>1.7000000000000001E-2</v>
      </c>
      <c r="DG13" s="118">
        <v>3.5000000000000003E-2</v>
      </c>
      <c r="DH13" s="118">
        <v>5.1999999999999998E-2</v>
      </c>
      <c r="DI13" s="118">
        <v>6.9000000000000006E-2</v>
      </c>
      <c r="DJ13" s="118">
        <v>8.6999999999999994E-2</v>
      </c>
      <c r="DK13" s="118">
        <v>0.104</v>
      </c>
      <c r="DL13" s="118">
        <v>0.122</v>
      </c>
      <c r="DM13" s="118">
        <v>0.13900000000000001</v>
      </c>
      <c r="DN13" s="118">
        <v>0.156</v>
      </c>
      <c r="DO13" s="118">
        <v>0.17399999999999999</v>
      </c>
      <c r="DP13" s="118">
        <v>0.191</v>
      </c>
      <c r="DQ13" s="118">
        <v>0.20799999999999999</v>
      </c>
      <c r="DR13" s="118">
        <v>0.22600000000000001</v>
      </c>
      <c r="DS13" s="118">
        <v>0.24299999999999999</v>
      </c>
      <c r="DT13" s="118">
        <v>0.26</v>
      </c>
      <c r="DU13" s="118">
        <v>0.27800000000000002</v>
      </c>
      <c r="DV13" s="118">
        <v>0.29499999999999998</v>
      </c>
      <c r="DW13" s="118">
        <v>0.312</v>
      </c>
      <c r="DX13" s="118">
        <v>0.33</v>
      </c>
      <c r="DY13" s="118">
        <v>0.34699999999999998</v>
      </c>
      <c r="DZ13" s="118">
        <v>0.36499999999999999</v>
      </c>
      <c r="EA13" s="118">
        <v>0.38200000000000001</v>
      </c>
      <c r="EB13" s="118">
        <v>0.39900000000000002</v>
      </c>
      <c r="EC13" s="118">
        <v>0.41699999999999998</v>
      </c>
      <c r="ED13" s="118">
        <v>0.434</v>
      </c>
      <c r="EE13" s="118">
        <v>0.45100000000000001</v>
      </c>
      <c r="EF13" s="118">
        <v>0.46899999999999997</v>
      </c>
      <c r="EG13" s="118">
        <v>0.48599999999999999</v>
      </c>
      <c r="EH13" s="118">
        <v>0.503</v>
      </c>
      <c r="EI13" s="118">
        <v>0.52100000000000002</v>
      </c>
      <c r="EJ13" s="118">
        <v>0.69399999999999995</v>
      </c>
      <c r="EK13" s="118">
        <v>0.86799999999999999</v>
      </c>
      <c r="EL13" s="118">
        <v>1.042</v>
      </c>
      <c r="EM13" s="118">
        <v>1.2150000000000001</v>
      </c>
      <c r="EN13" s="118">
        <v>1.389</v>
      </c>
      <c r="EO13" s="118">
        <v>1.5620000000000001</v>
      </c>
      <c r="EP13" s="118">
        <v>5.2999999999999999E-2</v>
      </c>
      <c r="EQ13" s="118">
        <v>0.106</v>
      </c>
      <c r="ER13" s="118">
        <v>0.159</v>
      </c>
      <c r="ES13" s="118">
        <v>0.21199999999999999</v>
      </c>
      <c r="ET13" s="118">
        <v>0.26400000000000001</v>
      </c>
      <c r="EU13" s="118">
        <v>0.317</v>
      </c>
      <c r="EV13" s="118">
        <v>0.37</v>
      </c>
      <c r="EW13" s="118">
        <v>0.42299999999999999</v>
      </c>
      <c r="EX13" s="118">
        <v>0.47599999999999998</v>
      </c>
      <c r="EY13" s="118">
        <v>0.52900000000000003</v>
      </c>
      <c r="EZ13" s="118">
        <v>0.58199999999999996</v>
      </c>
      <c r="FA13" s="118">
        <v>0.63500000000000001</v>
      </c>
      <c r="FB13" s="118">
        <v>0.68799999999999994</v>
      </c>
      <c r="FC13" s="118">
        <v>0.74099999999999999</v>
      </c>
      <c r="FD13" s="118">
        <v>0.79300000000000004</v>
      </c>
      <c r="FE13" s="118">
        <v>0.84599999999999997</v>
      </c>
      <c r="FF13" s="118">
        <v>0.89900000000000002</v>
      </c>
      <c r="FG13" s="118">
        <v>0.95199999999999996</v>
      </c>
      <c r="FH13" s="118">
        <v>1.0049999999999999</v>
      </c>
      <c r="FI13" s="118">
        <v>1.0580000000000001</v>
      </c>
      <c r="FJ13" s="118">
        <v>1.111</v>
      </c>
      <c r="FK13" s="118">
        <v>1.1639999999999999</v>
      </c>
      <c r="FL13" s="118">
        <v>1.2170000000000001</v>
      </c>
      <c r="FM13" s="118">
        <v>1.2689999999999999</v>
      </c>
      <c r="FN13" s="118">
        <v>1.3220000000000001</v>
      </c>
      <c r="FO13" s="118">
        <v>1.375</v>
      </c>
      <c r="FP13" s="118">
        <v>1.4279999999999999</v>
      </c>
      <c r="FQ13" s="118">
        <v>1.4810000000000001</v>
      </c>
      <c r="FR13" s="118">
        <v>1.534</v>
      </c>
      <c r="FS13" s="118">
        <v>1.587</v>
      </c>
      <c r="FT13" s="118">
        <v>2.1160000000000001</v>
      </c>
      <c r="FU13" s="118">
        <v>2.645</v>
      </c>
      <c r="FV13" s="118">
        <v>3.1739999999999999</v>
      </c>
      <c r="FW13" s="118">
        <v>3.7029999999999998</v>
      </c>
      <c r="FX13" s="118">
        <v>4.2320000000000002</v>
      </c>
      <c r="FY13" s="118">
        <v>4.76</v>
      </c>
      <c r="FZ13" s="118">
        <v>0</v>
      </c>
      <c r="GA13" s="118">
        <v>0</v>
      </c>
      <c r="GB13" s="118">
        <v>0</v>
      </c>
      <c r="GC13" s="118">
        <v>0</v>
      </c>
      <c r="GD13" s="118">
        <v>0</v>
      </c>
      <c r="GE13" s="118">
        <v>0</v>
      </c>
      <c r="GF13" s="118">
        <v>0</v>
      </c>
      <c r="GG13" s="118">
        <v>0</v>
      </c>
      <c r="GH13" s="118">
        <v>0</v>
      </c>
      <c r="GI13" s="118">
        <v>0</v>
      </c>
      <c r="GJ13" s="118">
        <v>0</v>
      </c>
      <c r="GK13" s="118">
        <v>0</v>
      </c>
      <c r="GL13" s="118">
        <v>0</v>
      </c>
      <c r="GM13" s="118">
        <v>0</v>
      </c>
      <c r="GN13" s="118">
        <v>0</v>
      </c>
      <c r="GO13" s="118">
        <v>0</v>
      </c>
      <c r="GP13" s="118">
        <v>0</v>
      </c>
      <c r="GQ13" s="118">
        <v>0</v>
      </c>
      <c r="GR13" s="118">
        <v>0</v>
      </c>
      <c r="GS13" s="118">
        <v>0</v>
      </c>
      <c r="GT13" s="118">
        <v>0</v>
      </c>
      <c r="GU13" s="118">
        <v>0</v>
      </c>
      <c r="GV13" s="118">
        <v>0</v>
      </c>
      <c r="GW13" s="118">
        <v>0</v>
      </c>
      <c r="GX13" s="118">
        <v>0</v>
      </c>
      <c r="GY13" s="118">
        <v>0</v>
      </c>
      <c r="GZ13" s="118">
        <v>0</v>
      </c>
      <c r="HA13" s="118">
        <v>0</v>
      </c>
      <c r="HB13" s="118">
        <v>0</v>
      </c>
      <c r="HC13" s="118">
        <v>0</v>
      </c>
      <c r="HD13" s="118">
        <v>0</v>
      </c>
      <c r="HE13" s="118">
        <v>0</v>
      </c>
      <c r="HF13" s="118">
        <v>0</v>
      </c>
      <c r="HG13" s="118">
        <v>0</v>
      </c>
      <c r="HH13" s="118">
        <v>0</v>
      </c>
      <c r="HI13" s="118">
        <v>0</v>
      </c>
      <c r="HJ13" s="118">
        <v>0</v>
      </c>
      <c r="HK13" s="118">
        <v>0</v>
      </c>
      <c r="HL13" s="118">
        <v>0</v>
      </c>
      <c r="HM13" s="118">
        <v>0</v>
      </c>
      <c r="HN13" s="118">
        <v>0</v>
      </c>
      <c r="HO13" s="118">
        <v>0</v>
      </c>
      <c r="HP13" s="118">
        <v>0</v>
      </c>
      <c r="HQ13" s="118">
        <v>0</v>
      </c>
      <c r="HR13" s="118">
        <v>0</v>
      </c>
      <c r="HS13" s="118">
        <v>0</v>
      </c>
      <c r="HT13" s="118">
        <v>0</v>
      </c>
      <c r="HU13" s="118">
        <v>0</v>
      </c>
      <c r="HV13" s="118">
        <v>0</v>
      </c>
      <c r="HW13" s="118">
        <v>0</v>
      </c>
      <c r="HX13" s="118">
        <v>0</v>
      </c>
      <c r="HY13" s="118">
        <v>0</v>
      </c>
      <c r="HZ13" s="118">
        <v>0</v>
      </c>
      <c r="IA13" s="118">
        <v>0</v>
      </c>
      <c r="IB13" s="118">
        <v>0</v>
      </c>
      <c r="IC13" s="118">
        <v>0</v>
      </c>
      <c r="ID13" s="118">
        <v>0</v>
      </c>
      <c r="IE13" s="118">
        <v>0</v>
      </c>
      <c r="IF13" s="118">
        <v>0</v>
      </c>
      <c r="IG13" s="118">
        <v>0</v>
      </c>
      <c r="IH13" s="118">
        <v>0</v>
      </c>
      <c r="II13" s="118">
        <v>0</v>
      </c>
      <c r="IJ13" s="118">
        <v>0</v>
      </c>
      <c r="IK13" s="118">
        <v>0</v>
      </c>
      <c r="IL13" s="118">
        <v>0</v>
      </c>
      <c r="IM13" s="118">
        <v>0</v>
      </c>
      <c r="IN13" s="118">
        <v>0</v>
      </c>
      <c r="IO13" s="118">
        <v>0</v>
      </c>
      <c r="IP13" s="118">
        <v>0</v>
      </c>
      <c r="IQ13" s="118">
        <v>0</v>
      </c>
      <c r="IR13" s="118">
        <v>0</v>
      </c>
      <c r="IS13" s="118">
        <v>0</v>
      </c>
      <c r="IT13" s="118">
        <v>0</v>
      </c>
      <c r="IU13" s="118">
        <v>0</v>
      </c>
      <c r="IV13" s="118">
        <v>0</v>
      </c>
      <c r="IW13" s="118">
        <v>0</v>
      </c>
      <c r="IX13" s="118">
        <v>0</v>
      </c>
      <c r="IY13" s="118">
        <v>0</v>
      </c>
      <c r="IZ13" s="118">
        <v>0</v>
      </c>
      <c r="JA13" s="118">
        <v>0</v>
      </c>
      <c r="JB13" s="118">
        <v>0</v>
      </c>
      <c r="JC13" s="118">
        <v>0</v>
      </c>
      <c r="JD13" s="118">
        <v>0</v>
      </c>
      <c r="JE13" s="118">
        <v>0</v>
      </c>
      <c r="JF13" s="118">
        <v>0</v>
      </c>
      <c r="JG13" s="118">
        <v>0</v>
      </c>
      <c r="JH13" s="118">
        <v>0</v>
      </c>
      <c r="JI13" s="118">
        <v>0</v>
      </c>
      <c r="JJ13" s="118">
        <v>0</v>
      </c>
      <c r="JK13" s="118">
        <v>0</v>
      </c>
      <c r="JL13" s="118">
        <v>0</v>
      </c>
      <c r="JM13" s="118">
        <v>0</v>
      </c>
      <c r="JN13" s="118">
        <v>0</v>
      </c>
      <c r="JO13" s="118">
        <v>0</v>
      </c>
      <c r="JP13" s="118">
        <v>0</v>
      </c>
      <c r="JQ13" s="118">
        <v>0</v>
      </c>
      <c r="JR13" s="118">
        <v>0</v>
      </c>
      <c r="JS13" s="118">
        <v>0</v>
      </c>
      <c r="JT13" s="118">
        <v>0</v>
      </c>
      <c r="JU13" s="118">
        <v>0</v>
      </c>
      <c r="JV13" s="118">
        <v>0</v>
      </c>
      <c r="JW13" s="118">
        <v>0</v>
      </c>
      <c r="JX13" s="118">
        <v>0</v>
      </c>
      <c r="JY13" s="118">
        <v>0</v>
      </c>
      <c r="JZ13" s="118">
        <v>0</v>
      </c>
      <c r="KA13" s="118">
        <v>0</v>
      </c>
      <c r="KB13" s="118">
        <v>0</v>
      </c>
      <c r="KC13" s="118">
        <v>0</v>
      </c>
      <c r="KD13" s="118">
        <v>0</v>
      </c>
      <c r="KE13" s="118">
        <v>0</v>
      </c>
      <c r="KF13" s="118">
        <v>0</v>
      </c>
      <c r="KG13" s="118">
        <v>0</v>
      </c>
      <c r="KH13" s="118">
        <v>0</v>
      </c>
      <c r="KI13" s="118">
        <v>0</v>
      </c>
      <c r="KJ13" s="118">
        <v>0</v>
      </c>
      <c r="KK13" s="118">
        <v>0</v>
      </c>
      <c r="KL13" s="118">
        <v>0</v>
      </c>
      <c r="KM13" s="118">
        <v>0</v>
      </c>
      <c r="KN13" s="118">
        <v>0</v>
      </c>
      <c r="KO13" s="118">
        <v>0</v>
      </c>
      <c r="KP13" s="118">
        <v>0</v>
      </c>
      <c r="KQ13" s="118">
        <v>0</v>
      </c>
      <c r="KR13" s="118">
        <v>0</v>
      </c>
      <c r="KS13" s="118">
        <v>0</v>
      </c>
      <c r="KT13" s="118">
        <v>0</v>
      </c>
      <c r="KU13" s="118">
        <v>0</v>
      </c>
      <c r="KV13" s="118">
        <v>0</v>
      </c>
      <c r="KW13" s="118">
        <v>0</v>
      </c>
      <c r="KX13" s="118">
        <v>0</v>
      </c>
      <c r="KY13" s="118">
        <v>0</v>
      </c>
      <c r="KZ13" s="118">
        <v>0</v>
      </c>
      <c r="LA13" s="118">
        <v>0</v>
      </c>
      <c r="LB13" s="118">
        <v>0</v>
      </c>
      <c r="LC13" s="118">
        <v>0</v>
      </c>
      <c r="LD13" s="118">
        <v>0</v>
      </c>
      <c r="LE13" s="118">
        <v>0</v>
      </c>
      <c r="LF13" s="118">
        <v>0</v>
      </c>
      <c r="LG13" s="118">
        <v>0</v>
      </c>
      <c r="LH13" s="118">
        <v>0</v>
      </c>
      <c r="LI13" s="118">
        <v>0</v>
      </c>
      <c r="LJ13" s="118">
        <v>0</v>
      </c>
      <c r="LK13" s="118">
        <v>0</v>
      </c>
      <c r="LL13" s="118">
        <v>0</v>
      </c>
      <c r="LM13" s="118">
        <v>0</v>
      </c>
      <c r="LN13" s="118">
        <v>0</v>
      </c>
      <c r="LO13" s="118">
        <v>0</v>
      </c>
      <c r="LP13" s="118">
        <v>0</v>
      </c>
      <c r="LQ13" s="118">
        <v>0</v>
      </c>
      <c r="LR13" s="118">
        <v>0</v>
      </c>
      <c r="LS13" s="118">
        <v>0</v>
      </c>
      <c r="LT13" s="118">
        <v>0</v>
      </c>
      <c r="LU13" s="118">
        <v>0</v>
      </c>
      <c r="LV13" s="118">
        <v>0</v>
      </c>
      <c r="LW13" s="118">
        <v>0</v>
      </c>
      <c r="LX13" s="118">
        <v>0</v>
      </c>
      <c r="LY13" s="118">
        <v>0</v>
      </c>
      <c r="LZ13" s="118">
        <v>0</v>
      </c>
      <c r="MA13" s="118">
        <v>0</v>
      </c>
      <c r="MB13" s="118">
        <v>0</v>
      </c>
      <c r="MC13" s="118">
        <v>0</v>
      </c>
      <c r="MD13" s="118">
        <v>0</v>
      </c>
      <c r="ME13" s="118">
        <v>0</v>
      </c>
      <c r="MF13" s="118">
        <v>0</v>
      </c>
      <c r="MG13" s="118">
        <v>0</v>
      </c>
      <c r="MH13" s="118">
        <v>0</v>
      </c>
      <c r="MI13" s="118">
        <v>0</v>
      </c>
      <c r="MJ13" s="118">
        <v>0</v>
      </c>
      <c r="MK13" s="118">
        <v>0</v>
      </c>
      <c r="ML13" s="118">
        <v>0</v>
      </c>
      <c r="MM13" s="118">
        <v>0</v>
      </c>
      <c r="MN13" s="118">
        <v>0</v>
      </c>
      <c r="MO13" s="118">
        <v>0</v>
      </c>
      <c r="MP13" s="118">
        <v>0</v>
      </c>
      <c r="MQ13" s="118">
        <v>0</v>
      </c>
      <c r="MR13" s="118">
        <v>0</v>
      </c>
      <c r="MS13" s="118">
        <v>0</v>
      </c>
      <c r="MT13" s="118">
        <v>0</v>
      </c>
      <c r="MU13" s="118">
        <v>0</v>
      </c>
      <c r="MV13" s="118">
        <v>0</v>
      </c>
      <c r="MW13" s="118">
        <v>0</v>
      </c>
    </row>
    <row r="14" spans="1:361" x14ac:dyDescent="0.35">
      <c r="A14" s="145" t="s">
        <v>224</v>
      </c>
      <c r="B14" s="118">
        <v>-2</v>
      </c>
      <c r="C14" s="118">
        <v>-2</v>
      </c>
      <c r="D14" s="118">
        <v>-2</v>
      </c>
      <c r="E14" s="118">
        <v>-2</v>
      </c>
      <c r="F14" s="118">
        <v>-2</v>
      </c>
      <c r="G14" s="118">
        <v>-2</v>
      </c>
      <c r="H14" s="118">
        <v>-2</v>
      </c>
      <c r="I14" s="118">
        <v>-2</v>
      </c>
      <c r="J14" s="118">
        <v>-2</v>
      </c>
      <c r="K14" s="118">
        <v>-2</v>
      </c>
      <c r="L14" s="118">
        <v>-2</v>
      </c>
      <c r="M14" s="118">
        <v>-2</v>
      </c>
      <c r="N14" s="118">
        <v>-2</v>
      </c>
      <c r="O14" s="118">
        <v>-2</v>
      </c>
      <c r="P14" s="118">
        <v>-2</v>
      </c>
      <c r="Q14" s="118">
        <v>-2</v>
      </c>
      <c r="R14" s="118">
        <v>-2</v>
      </c>
      <c r="S14" s="118">
        <v>-2</v>
      </c>
      <c r="T14" s="118">
        <v>-2</v>
      </c>
      <c r="U14" s="118">
        <v>-2</v>
      </c>
      <c r="V14" s="118">
        <v>-2</v>
      </c>
      <c r="W14" s="118">
        <v>-2</v>
      </c>
      <c r="X14" s="118">
        <v>-2</v>
      </c>
      <c r="Y14" s="118">
        <v>-2</v>
      </c>
      <c r="Z14" s="118">
        <v>-2</v>
      </c>
      <c r="AA14" s="118">
        <v>-2</v>
      </c>
      <c r="AB14" s="118">
        <v>-2</v>
      </c>
      <c r="AC14" s="118">
        <v>-2</v>
      </c>
      <c r="AD14" s="118">
        <v>-2</v>
      </c>
      <c r="AE14" s="118">
        <v>-2</v>
      </c>
      <c r="AF14" s="118">
        <v>-2</v>
      </c>
      <c r="AG14" s="118">
        <v>-2</v>
      </c>
      <c r="AH14" s="118">
        <v>-2</v>
      </c>
      <c r="AI14" s="118">
        <v>-2</v>
      </c>
      <c r="AJ14" s="118">
        <v>-2</v>
      </c>
      <c r="AK14" s="118">
        <v>-2</v>
      </c>
      <c r="AL14" s="118">
        <v>-2</v>
      </c>
      <c r="AM14" s="118">
        <v>-2</v>
      </c>
      <c r="AN14" s="118">
        <v>-2</v>
      </c>
      <c r="AO14" s="118">
        <v>-2</v>
      </c>
      <c r="AP14" s="118">
        <v>-2</v>
      </c>
      <c r="AQ14" s="118">
        <v>-2</v>
      </c>
      <c r="AR14" s="118">
        <v>-2</v>
      </c>
      <c r="AS14" s="118">
        <v>-2</v>
      </c>
      <c r="AT14" s="118">
        <v>-2</v>
      </c>
      <c r="AU14" s="118">
        <v>-2</v>
      </c>
      <c r="AV14" s="118">
        <v>-2</v>
      </c>
      <c r="AW14" s="118">
        <v>-2</v>
      </c>
      <c r="AX14" s="118">
        <v>-2</v>
      </c>
      <c r="AY14" s="118">
        <v>-2</v>
      </c>
      <c r="AZ14" s="118">
        <v>-2</v>
      </c>
      <c r="BA14" s="118">
        <v>-2</v>
      </c>
      <c r="BB14" s="118">
        <v>-2</v>
      </c>
      <c r="BC14" s="118">
        <v>-2</v>
      </c>
      <c r="BD14" s="118">
        <v>-2</v>
      </c>
      <c r="BE14" s="118">
        <v>-2</v>
      </c>
      <c r="BF14" s="118">
        <v>-2</v>
      </c>
      <c r="BG14" s="118">
        <v>-2</v>
      </c>
      <c r="BH14" s="118">
        <v>-2</v>
      </c>
      <c r="BI14" s="118">
        <v>-2</v>
      </c>
      <c r="BJ14" s="118">
        <v>-2</v>
      </c>
      <c r="BK14" s="118">
        <v>-2</v>
      </c>
      <c r="BL14" s="118">
        <v>-2</v>
      </c>
      <c r="BM14" s="118">
        <v>-2</v>
      </c>
      <c r="BN14" s="118">
        <v>-2</v>
      </c>
      <c r="BO14" s="118">
        <v>-2</v>
      </c>
      <c r="BP14" s="118">
        <v>-2</v>
      </c>
      <c r="BQ14" s="118">
        <v>-2</v>
      </c>
      <c r="BR14" s="118">
        <v>-2</v>
      </c>
      <c r="BS14" s="118">
        <v>-2</v>
      </c>
      <c r="BT14" s="118">
        <v>-2</v>
      </c>
      <c r="BU14" s="118">
        <v>-2</v>
      </c>
      <c r="BV14" s="118">
        <v>-2</v>
      </c>
      <c r="BW14" s="118">
        <v>-2</v>
      </c>
      <c r="BX14" s="118">
        <v>-2</v>
      </c>
      <c r="BY14" s="118">
        <v>-2</v>
      </c>
      <c r="BZ14" s="118">
        <v>-2</v>
      </c>
      <c r="CA14" s="118">
        <v>-2</v>
      </c>
      <c r="CB14" s="118">
        <v>-2</v>
      </c>
      <c r="CC14" s="118">
        <v>-2</v>
      </c>
      <c r="CD14" s="118">
        <v>-2</v>
      </c>
      <c r="CE14" s="118">
        <v>-2</v>
      </c>
      <c r="CF14" s="118">
        <v>-2</v>
      </c>
      <c r="CG14" s="118">
        <v>-2</v>
      </c>
      <c r="CH14" s="118">
        <v>-2</v>
      </c>
      <c r="CI14" s="118">
        <v>-2</v>
      </c>
      <c r="CJ14" s="118">
        <v>-2</v>
      </c>
      <c r="CK14" s="118">
        <v>-2</v>
      </c>
      <c r="CL14" s="118">
        <v>-2</v>
      </c>
      <c r="CM14" s="118">
        <v>-2</v>
      </c>
      <c r="CN14" s="118">
        <v>-2</v>
      </c>
      <c r="CO14" s="118">
        <v>-2</v>
      </c>
      <c r="CP14" s="118">
        <v>-2</v>
      </c>
      <c r="CQ14" s="118">
        <v>-2</v>
      </c>
      <c r="CR14" s="118">
        <v>-2</v>
      </c>
      <c r="CS14" s="118">
        <v>-2</v>
      </c>
      <c r="CT14" s="118">
        <v>-2</v>
      </c>
      <c r="CU14" s="118">
        <v>-2</v>
      </c>
      <c r="CV14" s="118">
        <v>-2</v>
      </c>
      <c r="CW14" s="118">
        <v>-2</v>
      </c>
      <c r="CX14" s="118">
        <v>-2</v>
      </c>
      <c r="CY14" s="118">
        <v>-2</v>
      </c>
      <c r="CZ14" s="118">
        <v>-2</v>
      </c>
      <c r="DA14" s="118">
        <v>-2</v>
      </c>
      <c r="DB14" s="118">
        <v>-2</v>
      </c>
      <c r="DC14" s="118">
        <v>-2</v>
      </c>
      <c r="DD14" s="118">
        <v>-2</v>
      </c>
      <c r="DE14" s="118">
        <v>-2</v>
      </c>
      <c r="DF14" s="118">
        <v>-2</v>
      </c>
      <c r="DG14" s="118">
        <v>-2</v>
      </c>
      <c r="DH14" s="118">
        <v>-2</v>
      </c>
      <c r="DI14" s="118">
        <v>-2</v>
      </c>
      <c r="DJ14" s="118">
        <v>-2</v>
      </c>
      <c r="DK14" s="118">
        <v>-2</v>
      </c>
      <c r="DL14" s="118">
        <v>-2</v>
      </c>
      <c r="DM14" s="118">
        <v>-2</v>
      </c>
      <c r="DN14" s="118">
        <v>-2</v>
      </c>
      <c r="DO14" s="118">
        <v>-2</v>
      </c>
      <c r="DP14" s="118">
        <v>-2</v>
      </c>
      <c r="DQ14" s="118">
        <v>-2</v>
      </c>
      <c r="DR14" s="118">
        <v>-2</v>
      </c>
      <c r="DS14" s="118">
        <v>-2</v>
      </c>
      <c r="DT14" s="118">
        <v>-2</v>
      </c>
      <c r="DU14" s="118">
        <v>-2</v>
      </c>
      <c r="DV14" s="118">
        <v>-2</v>
      </c>
      <c r="DW14" s="118">
        <v>-2</v>
      </c>
      <c r="DX14" s="118">
        <v>-2</v>
      </c>
      <c r="DY14" s="118">
        <v>-2</v>
      </c>
      <c r="DZ14" s="118">
        <v>-2</v>
      </c>
      <c r="EA14" s="118">
        <v>-2</v>
      </c>
      <c r="EB14" s="118">
        <v>-2</v>
      </c>
      <c r="EC14" s="118">
        <v>-2</v>
      </c>
      <c r="ED14" s="118">
        <v>-2</v>
      </c>
      <c r="EE14" s="118">
        <v>-2</v>
      </c>
      <c r="EF14" s="118">
        <v>-2</v>
      </c>
      <c r="EG14" s="118">
        <v>-2</v>
      </c>
      <c r="EH14" s="118">
        <v>-2</v>
      </c>
      <c r="EI14" s="118">
        <v>-2</v>
      </c>
      <c r="EJ14" s="118">
        <v>-2</v>
      </c>
      <c r="EK14" s="118">
        <v>-2</v>
      </c>
      <c r="EL14" s="118">
        <v>-2</v>
      </c>
      <c r="EM14" s="118">
        <v>-2</v>
      </c>
      <c r="EN14" s="118">
        <v>-2</v>
      </c>
      <c r="EO14" s="118">
        <v>-2</v>
      </c>
      <c r="EP14" s="118">
        <v>-2</v>
      </c>
      <c r="EQ14" s="118">
        <v>-2</v>
      </c>
      <c r="ER14" s="118">
        <v>-2</v>
      </c>
      <c r="ES14" s="118">
        <v>-2</v>
      </c>
      <c r="ET14" s="118">
        <v>-2</v>
      </c>
      <c r="EU14" s="118">
        <v>-2</v>
      </c>
      <c r="EV14" s="118">
        <v>-2</v>
      </c>
      <c r="EW14" s="118">
        <v>-2</v>
      </c>
      <c r="EX14" s="118">
        <v>-2</v>
      </c>
      <c r="EY14" s="118">
        <v>-2</v>
      </c>
      <c r="EZ14" s="118">
        <v>-2</v>
      </c>
      <c r="FA14" s="118">
        <v>-2</v>
      </c>
      <c r="FB14" s="118">
        <v>-2</v>
      </c>
      <c r="FC14" s="118">
        <v>-2</v>
      </c>
      <c r="FD14" s="118">
        <v>-2</v>
      </c>
      <c r="FE14" s="118">
        <v>-2</v>
      </c>
      <c r="FF14" s="118">
        <v>-2</v>
      </c>
      <c r="FG14" s="118">
        <v>-2</v>
      </c>
      <c r="FH14" s="118">
        <v>-2</v>
      </c>
      <c r="FI14" s="118">
        <v>-2</v>
      </c>
      <c r="FJ14" s="118">
        <v>-2</v>
      </c>
      <c r="FK14" s="118">
        <v>-2</v>
      </c>
      <c r="FL14" s="118">
        <v>-2</v>
      </c>
      <c r="FM14" s="118">
        <v>-2</v>
      </c>
      <c r="FN14" s="118">
        <v>-2</v>
      </c>
      <c r="FO14" s="118">
        <v>-2</v>
      </c>
      <c r="FP14" s="118">
        <v>-2</v>
      </c>
      <c r="FQ14" s="118">
        <v>-2</v>
      </c>
      <c r="FR14" s="118">
        <v>-2</v>
      </c>
      <c r="FS14" s="118">
        <v>-2</v>
      </c>
      <c r="FT14" s="118">
        <v>-2</v>
      </c>
      <c r="FU14" s="118">
        <v>-2</v>
      </c>
      <c r="FV14" s="118">
        <v>-2</v>
      </c>
      <c r="FW14" s="118">
        <v>-2</v>
      </c>
      <c r="FX14" s="118">
        <v>-2</v>
      </c>
      <c r="FY14" s="118">
        <v>-2</v>
      </c>
      <c r="FZ14" s="118">
        <v>-2</v>
      </c>
      <c r="GA14" s="118">
        <v>-2</v>
      </c>
      <c r="GB14" s="118">
        <v>-2</v>
      </c>
      <c r="GC14" s="118">
        <v>-2</v>
      </c>
      <c r="GD14" s="118">
        <v>-2</v>
      </c>
      <c r="GE14" s="118">
        <v>-2</v>
      </c>
      <c r="GF14" s="118">
        <v>-2</v>
      </c>
      <c r="GG14" s="118">
        <v>-2</v>
      </c>
      <c r="GH14" s="118">
        <v>-2</v>
      </c>
      <c r="GI14" s="118">
        <v>-2</v>
      </c>
      <c r="GJ14" s="118">
        <v>-2</v>
      </c>
      <c r="GK14" s="118">
        <v>-2</v>
      </c>
      <c r="GL14" s="118">
        <v>-2</v>
      </c>
      <c r="GM14" s="118">
        <v>-2</v>
      </c>
      <c r="GN14" s="118">
        <v>-2</v>
      </c>
      <c r="GO14" s="118">
        <v>-2</v>
      </c>
      <c r="GP14" s="118">
        <v>-2</v>
      </c>
      <c r="GQ14" s="118">
        <v>-2</v>
      </c>
      <c r="GR14" s="118">
        <v>-2</v>
      </c>
      <c r="GS14" s="118">
        <v>-2</v>
      </c>
      <c r="GT14" s="118">
        <v>-2</v>
      </c>
      <c r="GU14" s="118">
        <v>-2</v>
      </c>
      <c r="GV14" s="118">
        <v>-2</v>
      </c>
      <c r="GW14" s="118">
        <v>-2</v>
      </c>
      <c r="GX14" s="118">
        <v>-2</v>
      </c>
      <c r="GY14" s="118">
        <v>-2</v>
      </c>
      <c r="GZ14" s="118">
        <v>-2</v>
      </c>
      <c r="HA14" s="118">
        <v>-2</v>
      </c>
      <c r="HB14" s="118">
        <v>-2</v>
      </c>
      <c r="HC14" s="118">
        <v>-2</v>
      </c>
      <c r="HD14" s="118">
        <v>-2</v>
      </c>
      <c r="HE14" s="118">
        <v>-2</v>
      </c>
      <c r="HF14" s="118">
        <v>-2</v>
      </c>
      <c r="HG14" s="118">
        <v>-2</v>
      </c>
      <c r="HH14" s="118">
        <v>-2</v>
      </c>
      <c r="HI14" s="118">
        <v>-2</v>
      </c>
      <c r="HJ14" s="118">
        <v>-2</v>
      </c>
      <c r="HK14" s="118">
        <v>-2</v>
      </c>
      <c r="HL14" s="118">
        <v>-2</v>
      </c>
      <c r="HM14" s="118">
        <v>-2</v>
      </c>
      <c r="HN14" s="118">
        <v>-2</v>
      </c>
      <c r="HO14" s="118">
        <v>-2</v>
      </c>
      <c r="HP14" s="118">
        <v>-2</v>
      </c>
      <c r="HQ14" s="118">
        <v>-2</v>
      </c>
      <c r="HR14" s="118">
        <v>-2</v>
      </c>
      <c r="HS14" s="118">
        <v>-2</v>
      </c>
      <c r="HT14" s="118">
        <v>-2</v>
      </c>
      <c r="HU14" s="118">
        <v>-2</v>
      </c>
      <c r="HV14" s="118">
        <v>-2</v>
      </c>
      <c r="HW14" s="118">
        <v>-2</v>
      </c>
      <c r="HX14" s="118">
        <v>-2</v>
      </c>
      <c r="HY14" s="118">
        <v>-2</v>
      </c>
      <c r="HZ14" s="118">
        <v>-2</v>
      </c>
      <c r="IA14" s="118">
        <v>-2</v>
      </c>
      <c r="IB14" s="118">
        <v>-2</v>
      </c>
      <c r="IC14" s="118">
        <v>-2</v>
      </c>
      <c r="ID14" s="118">
        <v>-2</v>
      </c>
      <c r="IE14" s="118">
        <v>-2</v>
      </c>
      <c r="IF14" s="118">
        <v>-2</v>
      </c>
      <c r="IG14" s="118">
        <v>-2</v>
      </c>
      <c r="IH14" s="118">
        <v>-2</v>
      </c>
      <c r="II14" s="118">
        <v>-2</v>
      </c>
      <c r="IJ14" s="118">
        <v>-2</v>
      </c>
      <c r="IK14" s="118">
        <v>-2</v>
      </c>
      <c r="IL14" s="118">
        <v>-2</v>
      </c>
      <c r="IM14" s="118">
        <v>-2</v>
      </c>
      <c r="IN14" s="118">
        <v>-2</v>
      </c>
      <c r="IO14" s="118">
        <v>-2</v>
      </c>
      <c r="IP14" s="118">
        <v>-2</v>
      </c>
      <c r="IQ14" s="118">
        <v>-2</v>
      </c>
      <c r="IR14" s="118">
        <v>-2</v>
      </c>
      <c r="IS14" s="118">
        <v>-2</v>
      </c>
      <c r="IT14" s="118">
        <v>-2</v>
      </c>
      <c r="IU14" s="118">
        <v>-2</v>
      </c>
      <c r="IV14" s="118">
        <v>-2</v>
      </c>
      <c r="IW14" s="118">
        <v>-2</v>
      </c>
      <c r="IX14" s="118">
        <v>-2</v>
      </c>
      <c r="IY14" s="118">
        <v>-2</v>
      </c>
      <c r="IZ14" s="118">
        <v>-2</v>
      </c>
      <c r="JA14" s="118">
        <v>-2</v>
      </c>
      <c r="JB14" s="118">
        <v>-2</v>
      </c>
      <c r="JC14" s="118">
        <v>-2</v>
      </c>
      <c r="JD14" s="118">
        <v>-2</v>
      </c>
      <c r="JE14" s="118">
        <v>-2</v>
      </c>
      <c r="JF14" s="118">
        <v>-2</v>
      </c>
      <c r="JG14" s="118">
        <v>-2</v>
      </c>
      <c r="JH14" s="118">
        <v>-2</v>
      </c>
      <c r="JI14" s="118">
        <v>-2</v>
      </c>
      <c r="JJ14" s="118">
        <v>-2</v>
      </c>
      <c r="JK14" s="118">
        <v>-2</v>
      </c>
      <c r="JL14" s="118">
        <v>-2</v>
      </c>
      <c r="JM14" s="118">
        <v>-2</v>
      </c>
      <c r="JN14" s="118">
        <v>-2</v>
      </c>
      <c r="JO14" s="118">
        <v>-2</v>
      </c>
      <c r="JP14" s="118">
        <v>-2</v>
      </c>
      <c r="JQ14" s="118">
        <v>-2</v>
      </c>
      <c r="JR14" s="118">
        <v>-2</v>
      </c>
      <c r="JS14" s="118">
        <v>-2</v>
      </c>
      <c r="JT14" s="118">
        <v>-2</v>
      </c>
      <c r="JU14" s="118">
        <v>-2</v>
      </c>
      <c r="JV14" s="118">
        <v>-2</v>
      </c>
      <c r="JW14" s="118">
        <v>-2</v>
      </c>
      <c r="JX14" s="118">
        <v>-2</v>
      </c>
      <c r="JY14" s="118">
        <v>-2</v>
      </c>
      <c r="JZ14" s="118">
        <v>-2</v>
      </c>
      <c r="KA14" s="118">
        <v>-2</v>
      </c>
      <c r="KB14" s="118">
        <v>-2</v>
      </c>
      <c r="KC14" s="118">
        <v>-2</v>
      </c>
      <c r="KD14" s="118">
        <v>-2</v>
      </c>
      <c r="KE14" s="118">
        <v>-2</v>
      </c>
      <c r="KF14" s="118">
        <v>-2</v>
      </c>
      <c r="KG14" s="118">
        <v>-2</v>
      </c>
      <c r="KH14" s="118">
        <v>-2</v>
      </c>
      <c r="KI14" s="118">
        <v>-2</v>
      </c>
      <c r="KJ14" s="118">
        <v>-2</v>
      </c>
      <c r="KK14" s="118">
        <v>-2</v>
      </c>
      <c r="KL14" s="118">
        <v>-2</v>
      </c>
      <c r="KM14" s="118">
        <v>-2</v>
      </c>
      <c r="KN14" s="118">
        <v>-2</v>
      </c>
      <c r="KO14" s="118">
        <v>-2</v>
      </c>
      <c r="KP14" s="118">
        <v>-2</v>
      </c>
      <c r="KQ14" s="118">
        <v>-2</v>
      </c>
      <c r="KR14" s="118">
        <v>-2</v>
      </c>
      <c r="KS14" s="118">
        <v>-2</v>
      </c>
      <c r="KT14" s="118">
        <v>-2</v>
      </c>
      <c r="KU14" s="118">
        <v>-2</v>
      </c>
      <c r="KV14" s="118">
        <v>-2</v>
      </c>
      <c r="KW14" s="118">
        <v>-2</v>
      </c>
      <c r="KX14" s="118">
        <v>-2</v>
      </c>
      <c r="KY14" s="118">
        <v>-2</v>
      </c>
      <c r="KZ14" s="118">
        <v>-2</v>
      </c>
      <c r="LA14" s="118">
        <v>-2</v>
      </c>
      <c r="LB14" s="118">
        <v>-2</v>
      </c>
      <c r="LC14" s="118">
        <v>-2</v>
      </c>
      <c r="LD14" s="118">
        <v>-2</v>
      </c>
      <c r="LE14" s="118">
        <v>-2</v>
      </c>
      <c r="LF14" s="118">
        <v>-2</v>
      </c>
      <c r="LG14" s="118">
        <v>-2</v>
      </c>
      <c r="LH14" s="118">
        <v>-2</v>
      </c>
      <c r="LI14" s="118">
        <v>-2</v>
      </c>
      <c r="LJ14" s="118">
        <v>-2</v>
      </c>
      <c r="LK14" s="118">
        <v>-2</v>
      </c>
      <c r="LL14" s="118">
        <v>-2</v>
      </c>
      <c r="LM14" s="118">
        <v>-2</v>
      </c>
      <c r="LN14" s="118">
        <v>-2</v>
      </c>
      <c r="LO14" s="118">
        <v>-2</v>
      </c>
      <c r="LP14" s="118">
        <v>-2</v>
      </c>
      <c r="LQ14" s="118">
        <v>-2</v>
      </c>
      <c r="LR14" s="118">
        <v>-2</v>
      </c>
      <c r="LS14" s="118">
        <v>-2</v>
      </c>
      <c r="LT14" s="118">
        <v>-2</v>
      </c>
      <c r="LU14" s="118">
        <v>-2</v>
      </c>
      <c r="LV14" s="118">
        <v>-2</v>
      </c>
      <c r="LW14" s="118">
        <v>-2</v>
      </c>
      <c r="LX14" s="118">
        <v>-2</v>
      </c>
      <c r="LY14" s="118">
        <v>-2</v>
      </c>
      <c r="LZ14" s="118">
        <v>-2</v>
      </c>
      <c r="MA14" s="118">
        <v>-2</v>
      </c>
      <c r="MB14" s="118">
        <v>-2</v>
      </c>
      <c r="MC14" s="118">
        <v>-2</v>
      </c>
      <c r="MD14" s="118">
        <v>-2</v>
      </c>
      <c r="ME14" s="118">
        <v>-2</v>
      </c>
      <c r="MF14" s="118">
        <v>-2</v>
      </c>
      <c r="MG14" s="118">
        <v>-2</v>
      </c>
      <c r="MH14" s="118">
        <v>-2</v>
      </c>
      <c r="MI14" s="118">
        <v>-2</v>
      </c>
      <c r="MJ14" s="118">
        <v>-2</v>
      </c>
      <c r="MK14" s="118">
        <v>-2</v>
      </c>
      <c r="ML14" s="118">
        <v>-2</v>
      </c>
      <c r="MM14" s="118">
        <v>-2</v>
      </c>
      <c r="MN14" s="118">
        <v>-2</v>
      </c>
      <c r="MO14" s="118">
        <v>-2</v>
      </c>
      <c r="MP14" s="118">
        <v>-2</v>
      </c>
      <c r="MQ14" s="118">
        <v>-2</v>
      </c>
      <c r="MR14" s="118">
        <v>-2</v>
      </c>
      <c r="MS14" s="118">
        <v>-2</v>
      </c>
      <c r="MT14" s="118">
        <v>-2</v>
      </c>
      <c r="MU14" s="118">
        <v>-2</v>
      </c>
      <c r="MV14" s="118">
        <v>-2</v>
      </c>
      <c r="MW14" s="118">
        <v>-2</v>
      </c>
    </row>
    <row r="15" spans="1:361" x14ac:dyDescent="0.35">
      <c r="A15" s="145" t="s">
        <v>225</v>
      </c>
      <c r="B15" s="118">
        <v>2.8000000000000001E-2</v>
      </c>
      <c r="C15" s="118">
        <v>5.6000000000000001E-2</v>
      </c>
      <c r="D15" s="118">
        <v>8.4000000000000005E-2</v>
      </c>
      <c r="E15" s="118">
        <v>0.113</v>
      </c>
      <c r="F15" s="118">
        <v>0.14099999999999999</v>
      </c>
      <c r="G15" s="118">
        <v>0.16900000000000001</v>
      </c>
      <c r="H15" s="118">
        <v>0.19700000000000001</v>
      </c>
      <c r="I15" s="118">
        <v>0.22500000000000001</v>
      </c>
      <c r="J15" s="118">
        <v>0.253</v>
      </c>
      <c r="K15" s="118">
        <v>0.28100000000000003</v>
      </c>
      <c r="L15" s="118">
        <v>0.31</v>
      </c>
      <c r="M15" s="118">
        <v>0.33800000000000002</v>
      </c>
      <c r="N15" s="118">
        <v>0.36599999999999999</v>
      </c>
      <c r="O15" s="118">
        <v>0.39400000000000002</v>
      </c>
      <c r="P15" s="118">
        <v>0.42199999999999999</v>
      </c>
      <c r="Q15" s="118">
        <v>0.45</v>
      </c>
      <c r="R15" s="118">
        <v>0.47799999999999998</v>
      </c>
      <c r="S15" s="118">
        <v>0.50700000000000001</v>
      </c>
      <c r="T15" s="118">
        <v>0.53500000000000003</v>
      </c>
      <c r="U15" s="118">
        <v>0.56299999999999994</v>
      </c>
      <c r="V15" s="118">
        <v>0.59099999999999997</v>
      </c>
      <c r="W15" s="118">
        <v>0.61899999999999999</v>
      </c>
      <c r="X15" s="118">
        <v>0.64700000000000002</v>
      </c>
      <c r="Y15" s="118">
        <v>0.67500000000000004</v>
      </c>
      <c r="Z15" s="118">
        <v>0.70299999999999996</v>
      </c>
      <c r="AA15" s="118">
        <v>0.73199999999999998</v>
      </c>
      <c r="AB15" s="118">
        <v>0.76</v>
      </c>
      <c r="AC15" s="118">
        <v>0.78800000000000003</v>
      </c>
      <c r="AD15" s="118">
        <v>0.81599999999999995</v>
      </c>
      <c r="AE15" s="118">
        <v>0.84399999999999997</v>
      </c>
      <c r="AF15" s="118">
        <v>1.1259999999999999</v>
      </c>
      <c r="AG15" s="118">
        <v>1.407</v>
      </c>
      <c r="AH15" s="118">
        <v>1.6879999999999999</v>
      </c>
      <c r="AI15" s="118">
        <v>1.97</v>
      </c>
      <c r="AJ15" s="118">
        <v>2.2509999999999999</v>
      </c>
      <c r="AK15" s="118">
        <v>2.5329999999999999</v>
      </c>
      <c r="AL15" s="118">
        <v>0.13700000000000001</v>
      </c>
      <c r="AM15" s="118">
        <v>0.27400000000000002</v>
      </c>
      <c r="AN15" s="118">
        <v>0.41099999999999998</v>
      </c>
      <c r="AO15" s="118">
        <v>0.54800000000000004</v>
      </c>
      <c r="AP15" s="118">
        <v>0.68500000000000005</v>
      </c>
      <c r="AQ15" s="118">
        <v>0.82199999999999995</v>
      </c>
      <c r="AR15" s="118">
        <v>0.95899999999999996</v>
      </c>
      <c r="AS15" s="118">
        <v>1.0960000000000001</v>
      </c>
      <c r="AT15" s="118">
        <v>1.2330000000000001</v>
      </c>
      <c r="AU15" s="118">
        <v>1.37</v>
      </c>
      <c r="AV15" s="118">
        <v>1.5069999999999999</v>
      </c>
      <c r="AW15" s="118">
        <v>1.6439999999999999</v>
      </c>
      <c r="AX15" s="118">
        <v>1.7809999999999999</v>
      </c>
      <c r="AY15" s="118">
        <v>1.9179999999999999</v>
      </c>
      <c r="AZ15" s="118">
        <v>2.0550000000000002</v>
      </c>
      <c r="BA15" s="118">
        <v>2.1920000000000002</v>
      </c>
      <c r="BB15" s="118">
        <v>2.3290000000000002</v>
      </c>
      <c r="BC15" s="118">
        <v>2.4660000000000002</v>
      </c>
      <c r="BD15" s="118">
        <v>2.6030000000000002</v>
      </c>
      <c r="BE15" s="118">
        <v>2.74</v>
      </c>
      <c r="BF15" s="118">
        <v>2.8769999999999998</v>
      </c>
      <c r="BG15" s="118">
        <v>3.0139999999999998</v>
      </c>
      <c r="BH15" s="118">
        <v>3.1509999999999998</v>
      </c>
      <c r="BI15" s="118">
        <v>3.2879999999999998</v>
      </c>
      <c r="BJ15" s="118">
        <v>3.4249999999999998</v>
      </c>
      <c r="BK15" s="118">
        <v>3.5619999999999998</v>
      </c>
      <c r="BL15" s="118">
        <v>3.6989999999999998</v>
      </c>
      <c r="BM15" s="118">
        <v>3.8359999999999999</v>
      </c>
      <c r="BN15" s="118">
        <v>3.9729999999999999</v>
      </c>
      <c r="BO15" s="118">
        <v>4.1100000000000003</v>
      </c>
      <c r="BP15" s="118">
        <v>5.4809999999999999</v>
      </c>
      <c r="BQ15" s="118">
        <v>6.851</v>
      </c>
      <c r="BR15" s="118">
        <v>8.2210000000000001</v>
      </c>
      <c r="BS15" s="118">
        <v>9.5909999999999993</v>
      </c>
      <c r="BT15" s="118">
        <v>10.961</v>
      </c>
      <c r="BU15" s="118">
        <v>12.331</v>
      </c>
      <c r="BV15" s="118">
        <v>2.8000000000000001E-2</v>
      </c>
      <c r="BW15" s="118">
        <v>5.6000000000000001E-2</v>
      </c>
      <c r="BX15" s="118">
        <v>8.5000000000000006E-2</v>
      </c>
      <c r="BY15" s="118">
        <v>0.113</v>
      </c>
      <c r="BZ15" s="118">
        <v>0.14099999999999999</v>
      </c>
      <c r="CA15" s="118">
        <v>0.16900000000000001</v>
      </c>
      <c r="CB15" s="118">
        <v>0.19700000000000001</v>
      </c>
      <c r="CC15" s="118">
        <v>0.22500000000000001</v>
      </c>
      <c r="CD15" s="118">
        <v>0.254</v>
      </c>
      <c r="CE15" s="118">
        <v>0.28199999999999997</v>
      </c>
      <c r="CF15" s="118">
        <v>0.31</v>
      </c>
      <c r="CG15" s="118">
        <v>0.33800000000000002</v>
      </c>
      <c r="CH15" s="118">
        <v>0.36599999999999999</v>
      </c>
      <c r="CI15" s="118">
        <v>0.39500000000000002</v>
      </c>
      <c r="CJ15" s="118">
        <v>0.42299999999999999</v>
      </c>
      <c r="CK15" s="118">
        <v>0.45100000000000001</v>
      </c>
      <c r="CL15" s="118">
        <v>0.47899999999999998</v>
      </c>
      <c r="CM15" s="118">
        <v>0.50700000000000001</v>
      </c>
      <c r="CN15" s="118">
        <v>0.53500000000000003</v>
      </c>
      <c r="CO15" s="118">
        <v>0.56399999999999995</v>
      </c>
      <c r="CP15" s="118">
        <v>0.59199999999999997</v>
      </c>
      <c r="CQ15" s="118">
        <v>0.62</v>
      </c>
      <c r="CR15" s="118">
        <v>0.64800000000000002</v>
      </c>
      <c r="CS15" s="118">
        <v>0.67600000000000005</v>
      </c>
      <c r="CT15" s="118">
        <v>0.70499999999999996</v>
      </c>
      <c r="CU15" s="118">
        <v>0.73299999999999998</v>
      </c>
      <c r="CV15" s="118">
        <v>0.76100000000000001</v>
      </c>
      <c r="CW15" s="118">
        <v>0.78900000000000003</v>
      </c>
      <c r="CX15" s="118">
        <v>0.81699999999999995</v>
      </c>
      <c r="CY15" s="118">
        <v>0.84599999999999997</v>
      </c>
      <c r="CZ15" s="118">
        <v>1.127</v>
      </c>
      <c r="DA15" s="118">
        <v>1.409</v>
      </c>
      <c r="DB15" s="118">
        <v>1.6910000000000001</v>
      </c>
      <c r="DC15" s="118">
        <v>1.9730000000000001</v>
      </c>
      <c r="DD15" s="118">
        <v>2.2549999999999999</v>
      </c>
      <c r="DE15" s="118">
        <v>2.5369999999999999</v>
      </c>
      <c r="DF15" s="118">
        <v>2.1000000000000001E-2</v>
      </c>
      <c r="DG15" s="118">
        <v>4.1000000000000002E-2</v>
      </c>
      <c r="DH15" s="118">
        <v>6.2E-2</v>
      </c>
      <c r="DI15" s="118">
        <v>8.2000000000000003E-2</v>
      </c>
      <c r="DJ15" s="118">
        <v>0.10299999999999999</v>
      </c>
      <c r="DK15" s="118">
        <v>0.123</v>
      </c>
      <c r="DL15" s="118">
        <v>0.14399999999999999</v>
      </c>
      <c r="DM15" s="118">
        <v>0.16400000000000001</v>
      </c>
      <c r="DN15" s="118">
        <v>0.185</v>
      </c>
      <c r="DO15" s="118">
        <v>0.20499999999999999</v>
      </c>
      <c r="DP15" s="118">
        <v>0.22600000000000001</v>
      </c>
      <c r="DQ15" s="118">
        <v>0.246</v>
      </c>
      <c r="DR15" s="118">
        <v>0.26700000000000002</v>
      </c>
      <c r="DS15" s="118">
        <v>0.28699999999999998</v>
      </c>
      <c r="DT15" s="118">
        <v>0.308</v>
      </c>
      <c r="DU15" s="118">
        <v>0.32800000000000001</v>
      </c>
      <c r="DV15" s="118">
        <v>0.34899999999999998</v>
      </c>
      <c r="DW15" s="118">
        <v>0.36899999999999999</v>
      </c>
      <c r="DX15" s="118">
        <v>0.39</v>
      </c>
      <c r="DY15" s="118">
        <v>0.41099999999999998</v>
      </c>
      <c r="DZ15" s="118">
        <v>0.43099999999999999</v>
      </c>
      <c r="EA15" s="118">
        <v>0.45200000000000001</v>
      </c>
      <c r="EB15" s="118">
        <v>0.47199999999999998</v>
      </c>
      <c r="EC15" s="118">
        <v>0.49299999999999999</v>
      </c>
      <c r="ED15" s="118">
        <v>0.51300000000000001</v>
      </c>
      <c r="EE15" s="118">
        <v>0.53400000000000003</v>
      </c>
      <c r="EF15" s="118">
        <v>0.55400000000000005</v>
      </c>
      <c r="EG15" s="118">
        <v>0.57499999999999996</v>
      </c>
      <c r="EH15" s="118">
        <v>0.59499999999999997</v>
      </c>
      <c r="EI15" s="118">
        <v>0.61599999999999999</v>
      </c>
      <c r="EJ15" s="118">
        <v>0.82099999999999995</v>
      </c>
      <c r="EK15" s="118">
        <v>1.026</v>
      </c>
      <c r="EL15" s="118">
        <v>1.232</v>
      </c>
      <c r="EM15" s="118">
        <v>1.4370000000000001</v>
      </c>
      <c r="EN15" s="118">
        <v>1.6419999999999999</v>
      </c>
      <c r="EO15" s="118">
        <v>1.847</v>
      </c>
      <c r="EP15" s="118">
        <v>7.2999999999999995E-2</v>
      </c>
      <c r="EQ15" s="118">
        <v>0.14599999999999999</v>
      </c>
      <c r="ER15" s="118">
        <v>0.219</v>
      </c>
      <c r="ES15" s="118">
        <v>0.29099999999999998</v>
      </c>
      <c r="ET15" s="118">
        <v>0.36399999999999999</v>
      </c>
      <c r="EU15" s="118">
        <v>0.437</v>
      </c>
      <c r="EV15" s="118">
        <v>0.51</v>
      </c>
      <c r="EW15" s="118">
        <v>0.58299999999999996</v>
      </c>
      <c r="EX15" s="118">
        <v>0.65600000000000003</v>
      </c>
      <c r="EY15" s="118">
        <v>0.72899999999999998</v>
      </c>
      <c r="EZ15" s="118">
        <v>0.80100000000000005</v>
      </c>
      <c r="FA15" s="118">
        <v>0.874</v>
      </c>
      <c r="FB15" s="118">
        <v>0.94699999999999995</v>
      </c>
      <c r="FC15" s="118">
        <v>1.02</v>
      </c>
      <c r="FD15" s="118">
        <v>1.093</v>
      </c>
      <c r="FE15" s="118">
        <v>1.1659999999999999</v>
      </c>
      <c r="FF15" s="118">
        <v>1.2390000000000001</v>
      </c>
      <c r="FG15" s="118">
        <v>1.3120000000000001</v>
      </c>
      <c r="FH15" s="118">
        <v>1.3839999999999999</v>
      </c>
      <c r="FI15" s="118">
        <v>1.4570000000000001</v>
      </c>
      <c r="FJ15" s="118">
        <v>1.53</v>
      </c>
      <c r="FK15" s="118">
        <v>1.603</v>
      </c>
      <c r="FL15" s="118">
        <v>1.6759999999999999</v>
      </c>
      <c r="FM15" s="118">
        <v>1.7490000000000001</v>
      </c>
      <c r="FN15" s="118">
        <v>1.8220000000000001</v>
      </c>
      <c r="FO15" s="118">
        <v>1.8939999999999999</v>
      </c>
      <c r="FP15" s="118">
        <v>1.9670000000000001</v>
      </c>
      <c r="FQ15" s="118">
        <v>2.04</v>
      </c>
      <c r="FR15" s="118">
        <v>2.113</v>
      </c>
      <c r="FS15" s="118">
        <v>2.1859999999999999</v>
      </c>
      <c r="FT15" s="118">
        <v>2.915</v>
      </c>
      <c r="FU15" s="118">
        <v>3.6429999999999998</v>
      </c>
      <c r="FV15" s="118">
        <v>4.3719999999999999</v>
      </c>
      <c r="FW15" s="118">
        <v>5.0999999999999996</v>
      </c>
      <c r="FX15" s="118">
        <v>5.8289999999999997</v>
      </c>
      <c r="FY15" s="118">
        <v>6.5579999999999998</v>
      </c>
      <c r="FZ15" s="118">
        <v>7.4999999999999997E-2</v>
      </c>
      <c r="GA15" s="118">
        <v>0.15</v>
      </c>
      <c r="GB15" s="118">
        <v>0.22500000000000001</v>
      </c>
      <c r="GC15" s="118">
        <v>0.29899999999999999</v>
      </c>
      <c r="GD15" s="118">
        <v>0.374</v>
      </c>
      <c r="GE15" s="118">
        <v>0.44900000000000001</v>
      </c>
      <c r="GF15" s="118">
        <v>0.52400000000000002</v>
      </c>
      <c r="GG15" s="118">
        <v>0.59899999999999998</v>
      </c>
      <c r="GH15" s="118">
        <v>0.67400000000000004</v>
      </c>
      <c r="GI15" s="118">
        <v>0.748</v>
      </c>
      <c r="GJ15" s="118">
        <v>0.82299999999999995</v>
      </c>
      <c r="GK15" s="118">
        <v>0.89800000000000002</v>
      </c>
      <c r="GL15" s="118">
        <v>0.97299999999999998</v>
      </c>
      <c r="GM15" s="118">
        <v>1.048</v>
      </c>
      <c r="GN15" s="118">
        <v>1.123</v>
      </c>
      <c r="GO15" s="118">
        <v>1.1970000000000001</v>
      </c>
      <c r="GP15" s="118">
        <v>1.272</v>
      </c>
      <c r="GQ15" s="118">
        <v>1.347</v>
      </c>
      <c r="GR15" s="118">
        <v>1.4219999999999999</v>
      </c>
      <c r="GS15" s="118">
        <v>1.4970000000000001</v>
      </c>
      <c r="GT15" s="118">
        <v>1.5720000000000001</v>
      </c>
      <c r="GU15" s="118">
        <v>1.6459999999999999</v>
      </c>
      <c r="GV15" s="118">
        <v>1.7210000000000001</v>
      </c>
      <c r="GW15" s="118">
        <v>1.796</v>
      </c>
      <c r="GX15" s="118">
        <v>1.871</v>
      </c>
      <c r="GY15" s="118">
        <v>1.946</v>
      </c>
      <c r="GZ15" s="118">
        <v>2.0209999999999999</v>
      </c>
      <c r="HA15" s="118">
        <v>2.0950000000000002</v>
      </c>
      <c r="HB15" s="118">
        <v>2.17</v>
      </c>
      <c r="HC15" s="118">
        <v>2.2450000000000001</v>
      </c>
      <c r="HD15" s="118">
        <v>2.9940000000000002</v>
      </c>
      <c r="HE15" s="118">
        <v>3.742</v>
      </c>
      <c r="HF15" s="118">
        <v>4.49</v>
      </c>
      <c r="HG15" s="118">
        <v>5.2389999999999999</v>
      </c>
      <c r="HH15" s="118">
        <v>5.9870000000000001</v>
      </c>
      <c r="HI15" s="118">
        <v>6.7350000000000003</v>
      </c>
      <c r="HJ15" s="118">
        <v>0</v>
      </c>
      <c r="HK15" s="118">
        <v>0</v>
      </c>
      <c r="HL15" s="118">
        <v>0</v>
      </c>
      <c r="HM15" s="118">
        <v>0</v>
      </c>
      <c r="HN15" s="118">
        <v>0</v>
      </c>
      <c r="HO15" s="118">
        <v>0</v>
      </c>
      <c r="HP15" s="118">
        <v>0</v>
      </c>
      <c r="HQ15" s="118">
        <v>0</v>
      </c>
      <c r="HR15" s="118">
        <v>0</v>
      </c>
      <c r="HS15" s="118">
        <v>0</v>
      </c>
      <c r="HT15" s="118">
        <v>0</v>
      </c>
      <c r="HU15" s="118">
        <v>0</v>
      </c>
      <c r="HV15" s="118">
        <v>0</v>
      </c>
      <c r="HW15" s="118">
        <v>0</v>
      </c>
      <c r="HX15" s="118">
        <v>0</v>
      </c>
      <c r="HY15" s="118">
        <v>0</v>
      </c>
      <c r="HZ15" s="118">
        <v>0</v>
      </c>
      <c r="IA15" s="118">
        <v>0</v>
      </c>
      <c r="IB15" s="118">
        <v>0</v>
      </c>
      <c r="IC15" s="118">
        <v>0</v>
      </c>
      <c r="ID15" s="118">
        <v>0</v>
      </c>
      <c r="IE15" s="118">
        <v>0</v>
      </c>
      <c r="IF15" s="118">
        <v>0</v>
      </c>
      <c r="IG15" s="118">
        <v>0</v>
      </c>
      <c r="IH15" s="118">
        <v>0</v>
      </c>
      <c r="II15" s="118">
        <v>0</v>
      </c>
      <c r="IJ15" s="118">
        <v>0</v>
      </c>
      <c r="IK15" s="118">
        <v>0</v>
      </c>
      <c r="IL15" s="118">
        <v>0</v>
      </c>
      <c r="IM15" s="118">
        <v>0</v>
      </c>
      <c r="IN15" s="118">
        <v>0</v>
      </c>
      <c r="IO15" s="118">
        <v>0</v>
      </c>
      <c r="IP15" s="118">
        <v>0</v>
      </c>
      <c r="IQ15" s="118">
        <v>0</v>
      </c>
      <c r="IR15" s="118">
        <v>0</v>
      </c>
      <c r="IS15" s="118">
        <v>0</v>
      </c>
      <c r="IT15" s="118">
        <v>0</v>
      </c>
      <c r="IU15" s="118">
        <v>0</v>
      </c>
      <c r="IV15" s="118">
        <v>0</v>
      </c>
      <c r="IW15" s="118">
        <v>0</v>
      </c>
      <c r="IX15" s="118">
        <v>0</v>
      </c>
      <c r="IY15" s="118">
        <v>0</v>
      </c>
      <c r="IZ15" s="118">
        <v>0</v>
      </c>
      <c r="JA15" s="118">
        <v>0</v>
      </c>
      <c r="JB15" s="118">
        <v>0</v>
      </c>
      <c r="JC15" s="118">
        <v>0</v>
      </c>
      <c r="JD15" s="118">
        <v>0</v>
      </c>
      <c r="JE15" s="118">
        <v>0</v>
      </c>
      <c r="JF15" s="118">
        <v>0</v>
      </c>
      <c r="JG15" s="118">
        <v>0</v>
      </c>
      <c r="JH15" s="118">
        <v>0</v>
      </c>
      <c r="JI15" s="118">
        <v>0</v>
      </c>
      <c r="JJ15" s="118">
        <v>0</v>
      </c>
      <c r="JK15" s="118">
        <v>0</v>
      </c>
      <c r="JL15" s="118">
        <v>0</v>
      </c>
      <c r="JM15" s="118">
        <v>0</v>
      </c>
      <c r="JN15" s="118">
        <v>0</v>
      </c>
      <c r="JO15" s="118">
        <v>0</v>
      </c>
      <c r="JP15" s="118">
        <v>0</v>
      </c>
      <c r="JQ15" s="118">
        <v>0</v>
      </c>
      <c r="JR15" s="118">
        <v>0</v>
      </c>
      <c r="JS15" s="118">
        <v>0</v>
      </c>
      <c r="JT15" s="118">
        <v>0</v>
      </c>
      <c r="JU15" s="118">
        <v>0</v>
      </c>
      <c r="JV15" s="118">
        <v>0</v>
      </c>
      <c r="JW15" s="118">
        <v>0</v>
      </c>
      <c r="JX15" s="118">
        <v>0</v>
      </c>
      <c r="JY15" s="118">
        <v>0</v>
      </c>
      <c r="JZ15" s="118">
        <v>0</v>
      </c>
      <c r="KA15" s="118">
        <v>0</v>
      </c>
      <c r="KB15" s="118">
        <v>0</v>
      </c>
      <c r="KC15" s="118">
        <v>0</v>
      </c>
      <c r="KD15" s="118">
        <v>0</v>
      </c>
      <c r="KE15" s="118">
        <v>0</v>
      </c>
      <c r="KF15" s="118">
        <v>0</v>
      </c>
      <c r="KG15" s="118">
        <v>0</v>
      </c>
      <c r="KH15" s="118">
        <v>0</v>
      </c>
      <c r="KI15" s="118">
        <v>0</v>
      </c>
      <c r="KJ15" s="118">
        <v>0</v>
      </c>
      <c r="KK15" s="118">
        <v>0</v>
      </c>
      <c r="KL15" s="118">
        <v>0</v>
      </c>
      <c r="KM15" s="118">
        <v>0</v>
      </c>
      <c r="KN15" s="118">
        <v>0</v>
      </c>
      <c r="KO15" s="118">
        <v>0</v>
      </c>
      <c r="KP15" s="118">
        <v>0</v>
      </c>
      <c r="KQ15" s="118">
        <v>0</v>
      </c>
      <c r="KR15" s="118">
        <v>0</v>
      </c>
      <c r="KS15" s="118">
        <v>0</v>
      </c>
      <c r="KT15" s="118">
        <v>0</v>
      </c>
      <c r="KU15" s="118">
        <v>0</v>
      </c>
      <c r="KV15" s="118">
        <v>0</v>
      </c>
      <c r="KW15" s="118">
        <v>0</v>
      </c>
      <c r="KX15" s="118">
        <v>0</v>
      </c>
      <c r="KY15" s="118">
        <v>0</v>
      </c>
      <c r="KZ15" s="118">
        <v>0</v>
      </c>
      <c r="LA15" s="118">
        <v>0</v>
      </c>
      <c r="LB15" s="118">
        <v>0</v>
      </c>
      <c r="LC15" s="118">
        <v>0</v>
      </c>
      <c r="LD15" s="118">
        <v>0</v>
      </c>
      <c r="LE15" s="118">
        <v>0</v>
      </c>
      <c r="LF15" s="118">
        <v>0</v>
      </c>
      <c r="LG15" s="118">
        <v>0</v>
      </c>
      <c r="LH15" s="118">
        <v>0</v>
      </c>
      <c r="LI15" s="118">
        <v>0</v>
      </c>
      <c r="LJ15" s="118">
        <v>0</v>
      </c>
      <c r="LK15" s="118">
        <v>0</v>
      </c>
      <c r="LL15" s="118">
        <v>0</v>
      </c>
      <c r="LM15" s="118">
        <v>0</v>
      </c>
      <c r="LN15" s="118">
        <v>0</v>
      </c>
      <c r="LO15" s="118">
        <v>0</v>
      </c>
      <c r="LP15" s="118">
        <v>0</v>
      </c>
      <c r="LQ15" s="118">
        <v>0</v>
      </c>
      <c r="LR15" s="118">
        <v>0</v>
      </c>
      <c r="LS15" s="118">
        <v>0</v>
      </c>
      <c r="LT15" s="118">
        <v>0</v>
      </c>
      <c r="LU15" s="118">
        <v>0</v>
      </c>
      <c r="LV15" s="118">
        <v>0</v>
      </c>
      <c r="LW15" s="118">
        <v>0</v>
      </c>
      <c r="LX15" s="118">
        <v>0</v>
      </c>
      <c r="LY15" s="118">
        <v>0</v>
      </c>
      <c r="LZ15" s="118">
        <v>0</v>
      </c>
      <c r="MA15" s="118">
        <v>0</v>
      </c>
      <c r="MB15" s="118">
        <v>0</v>
      </c>
      <c r="MC15" s="118">
        <v>0</v>
      </c>
      <c r="MD15" s="118">
        <v>0</v>
      </c>
      <c r="ME15" s="118">
        <v>0</v>
      </c>
      <c r="MF15" s="118">
        <v>0</v>
      </c>
      <c r="MG15" s="118">
        <v>0</v>
      </c>
      <c r="MH15" s="118">
        <v>0</v>
      </c>
      <c r="MI15" s="118">
        <v>0</v>
      </c>
      <c r="MJ15" s="118">
        <v>0</v>
      </c>
      <c r="MK15" s="118">
        <v>0</v>
      </c>
      <c r="ML15" s="118">
        <v>0</v>
      </c>
      <c r="MM15" s="118">
        <v>0</v>
      </c>
      <c r="MN15" s="118">
        <v>0</v>
      </c>
      <c r="MO15" s="118">
        <v>0</v>
      </c>
      <c r="MP15" s="118">
        <v>0</v>
      </c>
      <c r="MQ15" s="118">
        <v>0</v>
      </c>
      <c r="MR15" s="118">
        <v>0</v>
      </c>
      <c r="MS15" s="118">
        <v>0</v>
      </c>
      <c r="MT15" s="118">
        <v>0</v>
      </c>
      <c r="MU15" s="118">
        <v>0</v>
      </c>
      <c r="MV15" s="118">
        <v>0</v>
      </c>
      <c r="MW15" s="118">
        <v>0</v>
      </c>
    </row>
    <row r="16" spans="1:361" x14ac:dyDescent="0.35">
      <c r="A16" s="145" t="s">
        <v>226</v>
      </c>
      <c r="B16" s="118">
        <v>7.8E-2</v>
      </c>
      <c r="C16" s="118">
        <v>0.156</v>
      </c>
      <c r="D16" s="118">
        <v>0.23400000000000001</v>
      </c>
      <c r="E16" s="118">
        <v>0.312</v>
      </c>
      <c r="F16" s="118">
        <v>0.38900000000000001</v>
      </c>
      <c r="G16" s="118">
        <v>0.46700000000000003</v>
      </c>
      <c r="H16" s="118">
        <v>0.54500000000000004</v>
      </c>
      <c r="I16" s="118">
        <v>0.623</v>
      </c>
      <c r="J16" s="118">
        <v>0.70099999999999996</v>
      </c>
      <c r="K16" s="118">
        <v>0.77900000000000003</v>
      </c>
      <c r="L16" s="118">
        <v>0.85699999999999998</v>
      </c>
      <c r="M16" s="118">
        <v>0.93500000000000005</v>
      </c>
      <c r="N16" s="118">
        <v>1.0129999999999999</v>
      </c>
      <c r="O16" s="118">
        <v>1.0900000000000001</v>
      </c>
      <c r="P16" s="118">
        <v>1.1679999999999999</v>
      </c>
      <c r="Q16" s="118">
        <v>1.246</v>
      </c>
      <c r="R16" s="118">
        <v>1.3240000000000001</v>
      </c>
      <c r="S16" s="118">
        <v>1.4019999999999999</v>
      </c>
      <c r="T16" s="118">
        <v>1.48</v>
      </c>
      <c r="U16" s="118">
        <v>1.5580000000000001</v>
      </c>
      <c r="V16" s="118">
        <v>1.6359999999999999</v>
      </c>
      <c r="W16" s="118">
        <v>1.714</v>
      </c>
      <c r="X16" s="118">
        <v>1.7909999999999999</v>
      </c>
      <c r="Y16" s="118">
        <v>1.869</v>
      </c>
      <c r="Z16" s="118">
        <v>1.9470000000000001</v>
      </c>
      <c r="AA16" s="118">
        <v>2.0249999999999999</v>
      </c>
      <c r="AB16" s="118">
        <v>2.1030000000000002</v>
      </c>
      <c r="AC16" s="118">
        <v>2.181</v>
      </c>
      <c r="AD16" s="118">
        <v>2.2589999999999999</v>
      </c>
      <c r="AE16" s="118">
        <v>2.3370000000000002</v>
      </c>
      <c r="AF16" s="118">
        <v>3.1160000000000001</v>
      </c>
      <c r="AG16" s="118">
        <v>3.895</v>
      </c>
      <c r="AH16" s="118">
        <v>4.673</v>
      </c>
      <c r="AI16" s="118">
        <v>5.452</v>
      </c>
      <c r="AJ16" s="118">
        <v>6.2309999999999999</v>
      </c>
      <c r="AK16" s="118">
        <v>7.01</v>
      </c>
      <c r="AL16" s="118">
        <v>0.13</v>
      </c>
      <c r="AM16" s="118">
        <v>0.26100000000000001</v>
      </c>
      <c r="AN16" s="118">
        <v>0.39100000000000001</v>
      </c>
      <c r="AO16" s="118">
        <v>0.52200000000000002</v>
      </c>
      <c r="AP16" s="118">
        <v>0.65200000000000002</v>
      </c>
      <c r="AQ16" s="118">
        <v>0.78200000000000003</v>
      </c>
      <c r="AR16" s="118">
        <v>0.91300000000000003</v>
      </c>
      <c r="AS16" s="118">
        <v>1.0429999999999999</v>
      </c>
      <c r="AT16" s="118">
        <v>1.1739999999999999</v>
      </c>
      <c r="AU16" s="118">
        <v>1.304</v>
      </c>
      <c r="AV16" s="118">
        <v>1.4339999999999999</v>
      </c>
      <c r="AW16" s="118">
        <v>1.5649999999999999</v>
      </c>
      <c r="AX16" s="118">
        <v>1.6950000000000001</v>
      </c>
      <c r="AY16" s="118">
        <v>1.8260000000000001</v>
      </c>
      <c r="AZ16" s="118">
        <v>1.956</v>
      </c>
      <c r="BA16" s="118">
        <v>2.0859999999999999</v>
      </c>
      <c r="BB16" s="118">
        <v>2.2170000000000001</v>
      </c>
      <c r="BC16" s="118">
        <v>2.347</v>
      </c>
      <c r="BD16" s="118">
        <v>2.4780000000000002</v>
      </c>
      <c r="BE16" s="118">
        <v>2.6080000000000001</v>
      </c>
      <c r="BF16" s="118">
        <v>2.738</v>
      </c>
      <c r="BG16" s="118">
        <v>2.8690000000000002</v>
      </c>
      <c r="BH16" s="118">
        <v>2.9990000000000001</v>
      </c>
      <c r="BI16" s="118">
        <v>3.13</v>
      </c>
      <c r="BJ16" s="118">
        <v>3.26</v>
      </c>
      <c r="BK16" s="118">
        <v>3.39</v>
      </c>
      <c r="BL16" s="118">
        <v>3.5209999999999999</v>
      </c>
      <c r="BM16" s="118">
        <v>3.6509999999999998</v>
      </c>
      <c r="BN16" s="118">
        <v>3.782</v>
      </c>
      <c r="BO16" s="118">
        <v>3.9119999999999999</v>
      </c>
      <c r="BP16" s="118">
        <v>5.2160000000000002</v>
      </c>
      <c r="BQ16" s="118">
        <v>6.52</v>
      </c>
      <c r="BR16" s="118">
        <v>7.8239999999999998</v>
      </c>
      <c r="BS16" s="118">
        <v>9.1280000000000001</v>
      </c>
      <c r="BT16" s="118">
        <v>10.432</v>
      </c>
      <c r="BU16" s="118">
        <v>11.736000000000001</v>
      </c>
      <c r="BV16" s="118">
        <v>7.6999999999999999E-2</v>
      </c>
      <c r="BW16" s="118">
        <v>0.153</v>
      </c>
      <c r="BX16" s="118">
        <v>0.23</v>
      </c>
      <c r="BY16" s="118">
        <v>0.307</v>
      </c>
      <c r="BZ16" s="118">
        <v>0.38300000000000001</v>
      </c>
      <c r="CA16" s="118">
        <v>0.46</v>
      </c>
      <c r="CB16" s="118">
        <v>0.53700000000000003</v>
      </c>
      <c r="CC16" s="118">
        <v>0.61299999999999999</v>
      </c>
      <c r="CD16" s="118">
        <v>0.69</v>
      </c>
      <c r="CE16" s="118">
        <v>0.76600000000000001</v>
      </c>
      <c r="CF16" s="118">
        <v>0.84299999999999997</v>
      </c>
      <c r="CG16" s="118">
        <v>0.92</v>
      </c>
      <c r="CH16" s="118">
        <v>0.996</v>
      </c>
      <c r="CI16" s="118">
        <v>1.073</v>
      </c>
      <c r="CJ16" s="118">
        <v>1.1499999999999999</v>
      </c>
      <c r="CK16" s="118">
        <v>1.226</v>
      </c>
      <c r="CL16" s="118">
        <v>1.3029999999999999</v>
      </c>
      <c r="CM16" s="118">
        <v>1.38</v>
      </c>
      <c r="CN16" s="118">
        <v>1.456</v>
      </c>
      <c r="CO16" s="118">
        <v>1.5329999999999999</v>
      </c>
      <c r="CP16" s="118">
        <v>1.61</v>
      </c>
      <c r="CQ16" s="118">
        <v>1.6859999999999999</v>
      </c>
      <c r="CR16" s="118">
        <v>1.7629999999999999</v>
      </c>
      <c r="CS16" s="118">
        <v>1.84</v>
      </c>
      <c r="CT16" s="118">
        <v>1.9159999999999999</v>
      </c>
      <c r="CU16" s="118">
        <v>1.9930000000000001</v>
      </c>
      <c r="CV16" s="118">
        <v>2.069</v>
      </c>
      <c r="CW16" s="118">
        <v>2.1459999999999999</v>
      </c>
      <c r="CX16" s="118">
        <v>2.2229999999999999</v>
      </c>
      <c r="CY16" s="118">
        <v>2.2989999999999999</v>
      </c>
      <c r="CZ16" s="118">
        <v>3.0659999999999998</v>
      </c>
      <c r="DA16" s="118">
        <v>3.8319999999999999</v>
      </c>
      <c r="DB16" s="118">
        <v>4.5990000000000002</v>
      </c>
      <c r="DC16" s="118">
        <v>5.3650000000000002</v>
      </c>
      <c r="DD16" s="118">
        <v>6.1319999999999997</v>
      </c>
      <c r="DE16" s="118">
        <v>6.8979999999999997</v>
      </c>
      <c r="DF16" s="118">
        <v>7.0999999999999994E-2</v>
      </c>
      <c r="DG16" s="118">
        <v>0.14299999999999999</v>
      </c>
      <c r="DH16" s="118">
        <v>0.214</v>
      </c>
      <c r="DI16" s="118">
        <v>0.28499999999999998</v>
      </c>
      <c r="DJ16" s="118">
        <v>0.35599999999999998</v>
      </c>
      <c r="DK16" s="118">
        <v>0.42799999999999999</v>
      </c>
      <c r="DL16" s="118">
        <v>0.499</v>
      </c>
      <c r="DM16" s="118">
        <v>0.56999999999999995</v>
      </c>
      <c r="DN16" s="118">
        <v>0.64100000000000001</v>
      </c>
      <c r="DO16" s="118">
        <v>0.71299999999999997</v>
      </c>
      <c r="DP16" s="118">
        <v>0.78400000000000003</v>
      </c>
      <c r="DQ16" s="118">
        <v>0.85499999999999998</v>
      </c>
      <c r="DR16" s="118">
        <v>0.92600000000000005</v>
      </c>
      <c r="DS16" s="118">
        <v>0.998</v>
      </c>
      <c r="DT16" s="118">
        <v>1.069</v>
      </c>
      <c r="DU16" s="118">
        <v>1.1399999999999999</v>
      </c>
      <c r="DV16" s="118">
        <v>1.2110000000000001</v>
      </c>
      <c r="DW16" s="118">
        <v>1.2829999999999999</v>
      </c>
      <c r="DX16" s="118">
        <v>1.3540000000000001</v>
      </c>
      <c r="DY16" s="118">
        <v>1.425</v>
      </c>
      <c r="DZ16" s="118">
        <v>1.496</v>
      </c>
      <c r="EA16" s="118">
        <v>1.5680000000000001</v>
      </c>
      <c r="EB16" s="118">
        <v>1.639</v>
      </c>
      <c r="EC16" s="118">
        <v>1.71</v>
      </c>
      <c r="ED16" s="118">
        <v>1.782</v>
      </c>
      <c r="EE16" s="118">
        <v>1.853</v>
      </c>
      <c r="EF16" s="118">
        <v>1.9239999999999999</v>
      </c>
      <c r="EG16" s="118">
        <v>1.9950000000000001</v>
      </c>
      <c r="EH16" s="118">
        <v>2.0670000000000002</v>
      </c>
      <c r="EI16" s="118">
        <v>2.1379999999999999</v>
      </c>
      <c r="EJ16" s="118">
        <v>2.85</v>
      </c>
      <c r="EK16" s="118">
        <v>3.5630000000000002</v>
      </c>
      <c r="EL16" s="118">
        <v>4.2759999999999998</v>
      </c>
      <c r="EM16" s="118">
        <v>4.9880000000000004</v>
      </c>
      <c r="EN16" s="118">
        <v>5.7009999999999996</v>
      </c>
      <c r="EO16" s="118">
        <v>6.4139999999999997</v>
      </c>
      <c r="EP16" s="118">
        <v>0.115</v>
      </c>
      <c r="EQ16" s="118">
        <v>0.23100000000000001</v>
      </c>
      <c r="ER16" s="118">
        <v>0.34599999999999997</v>
      </c>
      <c r="ES16" s="118">
        <v>0.46200000000000002</v>
      </c>
      <c r="ET16" s="118">
        <v>0.57699999999999996</v>
      </c>
      <c r="EU16" s="118">
        <v>0.69299999999999995</v>
      </c>
      <c r="EV16" s="118">
        <v>0.80800000000000005</v>
      </c>
      <c r="EW16" s="118">
        <v>0.92400000000000004</v>
      </c>
      <c r="EX16" s="118">
        <v>1.0389999999999999</v>
      </c>
      <c r="EY16" s="118">
        <v>1.155</v>
      </c>
      <c r="EZ16" s="118">
        <v>1.27</v>
      </c>
      <c r="FA16" s="118">
        <v>1.3859999999999999</v>
      </c>
      <c r="FB16" s="118">
        <v>1.5009999999999999</v>
      </c>
      <c r="FC16" s="118">
        <v>1.6160000000000001</v>
      </c>
      <c r="FD16" s="118">
        <v>1.732</v>
      </c>
      <c r="FE16" s="118">
        <v>1.847</v>
      </c>
      <c r="FF16" s="118">
        <v>1.9630000000000001</v>
      </c>
      <c r="FG16" s="118">
        <v>2.0779999999999998</v>
      </c>
      <c r="FH16" s="118">
        <v>2.194</v>
      </c>
      <c r="FI16" s="118">
        <v>2.3090000000000002</v>
      </c>
      <c r="FJ16" s="118">
        <v>2.4249999999999998</v>
      </c>
      <c r="FK16" s="118">
        <v>2.54</v>
      </c>
      <c r="FL16" s="118">
        <v>2.6560000000000001</v>
      </c>
      <c r="FM16" s="118">
        <v>2.7709999999999999</v>
      </c>
      <c r="FN16" s="118">
        <v>2.887</v>
      </c>
      <c r="FO16" s="118">
        <v>3.0019999999999998</v>
      </c>
      <c r="FP16" s="118">
        <v>3.117</v>
      </c>
      <c r="FQ16" s="118">
        <v>3.2330000000000001</v>
      </c>
      <c r="FR16" s="118">
        <v>3.3479999999999999</v>
      </c>
      <c r="FS16" s="118">
        <v>3.464</v>
      </c>
      <c r="FT16" s="118">
        <v>4.6189999999999998</v>
      </c>
      <c r="FU16" s="118">
        <v>5.7729999999999997</v>
      </c>
      <c r="FV16" s="118">
        <v>6.9279999999999999</v>
      </c>
      <c r="FW16" s="118">
        <v>8.0820000000000007</v>
      </c>
      <c r="FX16" s="118">
        <v>9.2370000000000001</v>
      </c>
      <c r="FY16" s="118">
        <v>10.391999999999999</v>
      </c>
      <c r="FZ16" s="118">
        <v>0.154</v>
      </c>
      <c r="GA16" s="118">
        <v>0.308</v>
      </c>
      <c r="GB16" s="118">
        <v>0.46200000000000002</v>
      </c>
      <c r="GC16" s="118">
        <v>0.61499999999999999</v>
      </c>
      <c r="GD16" s="118">
        <v>0.76900000000000002</v>
      </c>
      <c r="GE16" s="118">
        <v>0.92300000000000004</v>
      </c>
      <c r="GF16" s="118">
        <v>1.077</v>
      </c>
      <c r="GG16" s="118">
        <v>1.2310000000000001</v>
      </c>
      <c r="GH16" s="118">
        <v>1.385</v>
      </c>
      <c r="GI16" s="118">
        <v>1.5389999999999999</v>
      </c>
      <c r="GJ16" s="118">
        <v>1.6919999999999999</v>
      </c>
      <c r="GK16" s="118">
        <v>1.8460000000000001</v>
      </c>
      <c r="GL16" s="118">
        <v>2</v>
      </c>
      <c r="GM16" s="118">
        <v>2.1539999999999999</v>
      </c>
      <c r="GN16" s="118">
        <v>2.3079999999999998</v>
      </c>
      <c r="GO16" s="118">
        <v>2.4620000000000002</v>
      </c>
      <c r="GP16" s="118">
        <v>2.6160000000000001</v>
      </c>
      <c r="GQ16" s="118">
        <v>2.7690000000000001</v>
      </c>
      <c r="GR16" s="118">
        <v>2.923</v>
      </c>
      <c r="GS16" s="118">
        <v>3.077</v>
      </c>
      <c r="GT16" s="118">
        <v>3.2309999999999999</v>
      </c>
      <c r="GU16" s="118">
        <v>3.3849999999999998</v>
      </c>
      <c r="GV16" s="118">
        <v>3.5390000000000001</v>
      </c>
      <c r="GW16" s="118">
        <v>3.6920000000000002</v>
      </c>
      <c r="GX16" s="118">
        <v>3.8460000000000001</v>
      </c>
      <c r="GY16" s="118">
        <v>4</v>
      </c>
      <c r="GZ16" s="118">
        <v>4.1539999999999999</v>
      </c>
      <c r="HA16" s="118">
        <v>4.3079999999999998</v>
      </c>
      <c r="HB16" s="118">
        <v>4.4619999999999997</v>
      </c>
      <c r="HC16" s="118">
        <v>4.6159999999999997</v>
      </c>
      <c r="HD16" s="118">
        <v>6.1539999999999999</v>
      </c>
      <c r="HE16" s="118">
        <v>7.6929999999999996</v>
      </c>
      <c r="HF16" s="118">
        <v>9.2309999999999999</v>
      </c>
      <c r="HG16" s="118">
        <v>10.77</v>
      </c>
      <c r="HH16" s="118">
        <v>12.308</v>
      </c>
      <c r="HI16" s="118">
        <v>13.847</v>
      </c>
      <c r="HJ16" s="118">
        <v>0</v>
      </c>
      <c r="HK16" s="118">
        <v>0</v>
      </c>
      <c r="HL16" s="118">
        <v>0</v>
      </c>
      <c r="HM16" s="118">
        <v>0</v>
      </c>
      <c r="HN16" s="118">
        <v>0</v>
      </c>
      <c r="HO16" s="118">
        <v>0</v>
      </c>
      <c r="HP16" s="118">
        <v>0</v>
      </c>
      <c r="HQ16" s="118">
        <v>0</v>
      </c>
      <c r="HR16" s="118">
        <v>0</v>
      </c>
      <c r="HS16" s="118">
        <v>0</v>
      </c>
      <c r="HT16" s="118">
        <v>0</v>
      </c>
      <c r="HU16" s="118">
        <v>0</v>
      </c>
      <c r="HV16" s="118">
        <v>0</v>
      </c>
      <c r="HW16" s="118">
        <v>0</v>
      </c>
      <c r="HX16" s="118">
        <v>0</v>
      </c>
      <c r="HY16" s="118">
        <v>0</v>
      </c>
      <c r="HZ16" s="118">
        <v>0</v>
      </c>
      <c r="IA16" s="118">
        <v>0</v>
      </c>
      <c r="IB16" s="118">
        <v>0</v>
      </c>
      <c r="IC16" s="118">
        <v>0</v>
      </c>
      <c r="ID16" s="118">
        <v>0</v>
      </c>
      <c r="IE16" s="118">
        <v>0</v>
      </c>
      <c r="IF16" s="118">
        <v>0</v>
      </c>
      <c r="IG16" s="118">
        <v>0</v>
      </c>
      <c r="IH16" s="118">
        <v>0</v>
      </c>
      <c r="II16" s="118">
        <v>0</v>
      </c>
      <c r="IJ16" s="118">
        <v>0</v>
      </c>
      <c r="IK16" s="118">
        <v>0</v>
      </c>
      <c r="IL16" s="118">
        <v>0</v>
      </c>
      <c r="IM16" s="118">
        <v>0</v>
      </c>
      <c r="IN16" s="118">
        <v>0</v>
      </c>
      <c r="IO16" s="118">
        <v>0</v>
      </c>
      <c r="IP16" s="118">
        <v>0</v>
      </c>
      <c r="IQ16" s="118">
        <v>0</v>
      </c>
      <c r="IR16" s="118">
        <v>0</v>
      </c>
      <c r="IS16" s="118">
        <v>0</v>
      </c>
      <c r="IT16" s="118">
        <v>0</v>
      </c>
      <c r="IU16" s="118">
        <v>0</v>
      </c>
      <c r="IV16" s="118">
        <v>0</v>
      </c>
      <c r="IW16" s="118">
        <v>0</v>
      </c>
      <c r="IX16" s="118">
        <v>0</v>
      </c>
      <c r="IY16" s="118">
        <v>0</v>
      </c>
      <c r="IZ16" s="118">
        <v>0</v>
      </c>
      <c r="JA16" s="118">
        <v>0</v>
      </c>
      <c r="JB16" s="118">
        <v>0</v>
      </c>
      <c r="JC16" s="118">
        <v>0</v>
      </c>
      <c r="JD16" s="118">
        <v>0</v>
      </c>
      <c r="JE16" s="118">
        <v>0</v>
      </c>
      <c r="JF16" s="118">
        <v>0</v>
      </c>
      <c r="JG16" s="118">
        <v>0</v>
      </c>
      <c r="JH16" s="118">
        <v>0</v>
      </c>
      <c r="JI16" s="118">
        <v>0</v>
      </c>
      <c r="JJ16" s="118">
        <v>0</v>
      </c>
      <c r="JK16" s="118">
        <v>0</v>
      </c>
      <c r="JL16" s="118">
        <v>0</v>
      </c>
      <c r="JM16" s="118">
        <v>0</v>
      </c>
      <c r="JN16" s="118">
        <v>0</v>
      </c>
      <c r="JO16" s="118">
        <v>0</v>
      </c>
      <c r="JP16" s="118">
        <v>0</v>
      </c>
      <c r="JQ16" s="118">
        <v>0</v>
      </c>
      <c r="JR16" s="118">
        <v>0</v>
      </c>
      <c r="JS16" s="118">
        <v>0</v>
      </c>
      <c r="JT16" s="118">
        <v>0</v>
      </c>
      <c r="JU16" s="118">
        <v>0</v>
      </c>
      <c r="JV16" s="118">
        <v>0</v>
      </c>
      <c r="JW16" s="118">
        <v>0</v>
      </c>
      <c r="JX16" s="118">
        <v>0</v>
      </c>
      <c r="JY16" s="118">
        <v>0</v>
      </c>
      <c r="JZ16" s="118">
        <v>0</v>
      </c>
      <c r="KA16" s="118">
        <v>0</v>
      </c>
      <c r="KB16" s="118">
        <v>0</v>
      </c>
      <c r="KC16" s="118">
        <v>0</v>
      </c>
      <c r="KD16" s="118">
        <v>0</v>
      </c>
      <c r="KE16" s="118">
        <v>0</v>
      </c>
      <c r="KF16" s="118">
        <v>0</v>
      </c>
      <c r="KG16" s="118">
        <v>0</v>
      </c>
      <c r="KH16" s="118">
        <v>0</v>
      </c>
      <c r="KI16" s="118">
        <v>0</v>
      </c>
      <c r="KJ16" s="118">
        <v>0</v>
      </c>
      <c r="KK16" s="118">
        <v>0</v>
      </c>
      <c r="KL16" s="118">
        <v>0</v>
      </c>
      <c r="KM16" s="118">
        <v>0</v>
      </c>
      <c r="KN16" s="118">
        <v>0</v>
      </c>
      <c r="KO16" s="118">
        <v>0</v>
      </c>
      <c r="KP16" s="118">
        <v>0</v>
      </c>
      <c r="KQ16" s="118">
        <v>0</v>
      </c>
      <c r="KR16" s="118">
        <v>0</v>
      </c>
      <c r="KS16" s="118">
        <v>0</v>
      </c>
      <c r="KT16" s="118">
        <v>0</v>
      </c>
      <c r="KU16" s="118">
        <v>0</v>
      </c>
      <c r="KV16" s="118">
        <v>0</v>
      </c>
      <c r="KW16" s="118">
        <v>0</v>
      </c>
      <c r="KX16" s="118">
        <v>0</v>
      </c>
      <c r="KY16" s="118">
        <v>0</v>
      </c>
      <c r="KZ16" s="118">
        <v>0</v>
      </c>
      <c r="LA16" s="118">
        <v>0</v>
      </c>
      <c r="LB16" s="118">
        <v>0</v>
      </c>
      <c r="LC16" s="118">
        <v>0</v>
      </c>
      <c r="LD16" s="118">
        <v>0</v>
      </c>
      <c r="LE16" s="118">
        <v>0</v>
      </c>
      <c r="LF16" s="118">
        <v>0</v>
      </c>
      <c r="LG16" s="118">
        <v>0</v>
      </c>
      <c r="LH16" s="118">
        <v>0</v>
      </c>
      <c r="LI16" s="118">
        <v>0</v>
      </c>
      <c r="LJ16" s="118">
        <v>0</v>
      </c>
      <c r="LK16" s="118">
        <v>0</v>
      </c>
      <c r="LL16" s="118">
        <v>0</v>
      </c>
      <c r="LM16" s="118">
        <v>0</v>
      </c>
      <c r="LN16" s="118">
        <v>0</v>
      </c>
      <c r="LO16" s="118">
        <v>0</v>
      </c>
      <c r="LP16" s="118">
        <v>0</v>
      </c>
      <c r="LQ16" s="118">
        <v>0</v>
      </c>
      <c r="LR16" s="118">
        <v>0</v>
      </c>
      <c r="LS16" s="118">
        <v>0</v>
      </c>
      <c r="LT16" s="118">
        <v>0</v>
      </c>
      <c r="LU16" s="118">
        <v>0</v>
      </c>
      <c r="LV16" s="118">
        <v>0</v>
      </c>
      <c r="LW16" s="118">
        <v>0</v>
      </c>
      <c r="LX16" s="118">
        <v>0</v>
      </c>
      <c r="LY16" s="118">
        <v>0</v>
      </c>
      <c r="LZ16" s="118">
        <v>0</v>
      </c>
      <c r="MA16" s="118">
        <v>0</v>
      </c>
      <c r="MB16" s="118">
        <v>0</v>
      </c>
      <c r="MC16" s="118">
        <v>0</v>
      </c>
      <c r="MD16" s="118">
        <v>0</v>
      </c>
      <c r="ME16" s="118">
        <v>0</v>
      </c>
      <c r="MF16" s="118">
        <v>0</v>
      </c>
      <c r="MG16" s="118">
        <v>0</v>
      </c>
      <c r="MH16" s="118">
        <v>0</v>
      </c>
      <c r="MI16" s="118">
        <v>0</v>
      </c>
      <c r="MJ16" s="118">
        <v>0</v>
      </c>
      <c r="MK16" s="118">
        <v>0</v>
      </c>
      <c r="ML16" s="118">
        <v>0</v>
      </c>
      <c r="MM16" s="118">
        <v>0</v>
      </c>
      <c r="MN16" s="118">
        <v>0</v>
      </c>
      <c r="MO16" s="118">
        <v>0</v>
      </c>
      <c r="MP16" s="118">
        <v>0</v>
      </c>
      <c r="MQ16" s="118">
        <v>0</v>
      </c>
      <c r="MR16" s="118">
        <v>0</v>
      </c>
      <c r="MS16" s="118">
        <v>0</v>
      </c>
      <c r="MT16" s="118">
        <v>0</v>
      </c>
      <c r="MU16" s="118">
        <v>0</v>
      </c>
      <c r="MV16" s="118">
        <v>0</v>
      </c>
      <c r="MW16" s="118">
        <v>0</v>
      </c>
    </row>
    <row r="17" spans="1:361" x14ac:dyDescent="0.35">
      <c r="A17" s="145" t="s">
        <v>227</v>
      </c>
      <c r="B17" s="118">
        <v>0.05</v>
      </c>
      <c r="C17" s="118">
        <v>0.1</v>
      </c>
      <c r="D17" s="118">
        <v>0.14899999999999999</v>
      </c>
      <c r="E17" s="118">
        <v>0.19900000000000001</v>
      </c>
      <c r="F17" s="118">
        <v>0.249</v>
      </c>
      <c r="G17" s="118">
        <v>0.29899999999999999</v>
      </c>
      <c r="H17" s="118">
        <v>0.34799999999999998</v>
      </c>
      <c r="I17" s="118">
        <v>0.39800000000000002</v>
      </c>
      <c r="J17" s="118">
        <v>0.44800000000000001</v>
      </c>
      <c r="K17" s="118">
        <v>0.498</v>
      </c>
      <c r="L17" s="118">
        <v>0.54700000000000004</v>
      </c>
      <c r="M17" s="118">
        <v>0.59699999999999998</v>
      </c>
      <c r="N17" s="118">
        <v>0.64700000000000002</v>
      </c>
      <c r="O17" s="118">
        <v>0.69699999999999995</v>
      </c>
      <c r="P17" s="118">
        <v>0.746</v>
      </c>
      <c r="Q17" s="118">
        <v>0.79600000000000004</v>
      </c>
      <c r="R17" s="118">
        <v>0.84599999999999997</v>
      </c>
      <c r="S17" s="118">
        <v>0.89600000000000002</v>
      </c>
      <c r="T17" s="118">
        <v>0.94499999999999995</v>
      </c>
      <c r="U17" s="118">
        <v>0.995</v>
      </c>
      <c r="V17" s="118">
        <v>1.0449999999999999</v>
      </c>
      <c r="W17" s="118">
        <v>1.095</v>
      </c>
      <c r="X17" s="118">
        <v>1.1439999999999999</v>
      </c>
      <c r="Y17" s="118">
        <v>1.194</v>
      </c>
      <c r="Z17" s="118">
        <v>1.244</v>
      </c>
      <c r="AA17" s="118">
        <v>1.294</v>
      </c>
      <c r="AB17" s="118">
        <v>1.343</v>
      </c>
      <c r="AC17" s="118">
        <v>1.393</v>
      </c>
      <c r="AD17" s="118">
        <v>1.4430000000000001</v>
      </c>
      <c r="AE17" s="118">
        <v>1.4930000000000001</v>
      </c>
      <c r="AF17" s="118">
        <v>1.99</v>
      </c>
      <c r="AG17" s="118">
        <v>2.488</v>
      </c>
      <c r="AH17" s="118">
        <v>2.9849999999999999</v>
      </c>
      <c r="AI17" s="118">
        <v>3.4830000000000001</v>
      </c>
      <c r="AJ17" s="118">
        <v>3.98</v>
      </c>
      <c r="AK17" s="118">
        <v>4.4779999999999998</v>
      </c>
      <c r="AL17" s="118">
        <v>0.108</v>
      </c>
      <c r="AM17" s="118">
        <v>0.216</v>
      </c>
      <c r="AN17" s="118">
        <v>0.32400000000000001</v>
      </c>
      <c r="AO17" s="118">
        <v>0.432</v>
      </c>
      <c r="AP17" s="118">
        <v>0.54</v>
      </c>
      <c r="AQ17" s="118">
        <v>0.64800000000000002</v>
      </c>
      <c r="AR17" s="118">
        <v>0.75600000000000001</v>
      </c>
      <c r="AS17" s="118">
        <v>0.86499999999999999</v>
      </c>
      <c r="AT17" s="118">
        <v>0.97299999999999998</v>
      </c>
      <c r="AU17" s="118">
        <v>1.081</v>
      </c>
      <c r="AV17" s="118">
        <v>1.1890000000000001</v>
      </c>
      <c r="AW17" s="118">
        <v>1.2969999999999999</v>
      </c>
      <c r="AX17" s="118">
        <v>1.405</v>
      </c>
      <c r="AY17" s="118">
        <v>1.5129999999999999</v>
      </c>
      <c r="AZ17" s="118">
        <v>1.621</v>
      </c>
      <c r="BA17" s="118">
        <v>1.7290000000000001</v>
      </c>
      <c r="BB17" s="118">
        <v>1.837</v>
      </c>
      <c r="BC17" s="118">
        <v>1.9450000000000001</v>
      </c>
      <c r="BD17" s="118">
        <v>2.0529999999999999</v>
      </c>
      <c r="BE17" s="118">
        <v>2.161</v>
      </c>
      <c r="BF17" s="118">
        <v>2.2690000000000001</v>
      </c>
      <c r="BG17" s="118">
        <v>2.3769999999999998</v>
      </c>
      <c r="BH17" s="118">
        <v>2.4860000000000002</v>
      </c>
      <c r="BI17" s="118">
        <v>2.5939999999999999</v>
      </c>
      <c r="BJ17" s="118">
        <v>2.702</v>
      </c>
      <c r="BK17" s="118">
        <v>2.81</v>
      </c>
      <c r="BL17" s="118">
        <v>2.9180000000000001</v>
      </c>
      <c r="BM17" s="118">
        <v>3.0259999999999998</v>
      </c>
      <c r="BN17" s="118">
        <v>3.1339999999999999</v>
      </c>
      <c r="BO17" s="118">
        <v>3.242</v>
      </c>
      <c r="BP17" s="118">
        <v>4.3230000000000004</v>
      </c>
      <c r="BQ17" s="118">
        <v>5.4029999999999996</v>
      </c>
      <c r="BR17" s="118">
        <v>6.484</v>
      </c>
      <c r="BS17" s="118">
        <v>7.5650000000000004</v>
      </c>
      <c r="BT17" s="118">
        <v>8.6449999999999996</v>
      </c>
      <c r="BU17" s="118">
        <v>9.7260000000000009</v>
      </c>
      <c r="BV17" s="118">
        <v>4.1000000000000002E-2</v>
      </c>
      <c r="BW17" s="118">
        <v>8.2000000000000003E-2</v>
      </c>
      <c r="BX17" s="118">
        <v>0.124</v>
      </c>
      <c r="BY17" s="118">
        <v>0.16500000000000001</v>
      </c>
      <c r="BZ17" s="118">
        <v>0.20599999999999999</v>
      </c>
      <c r="CA17" s="118">
        <v>0.247</v>
      </c>
      <c r="CB17" s="118">
        <v>0.28799999999999998</v>
      </c>
      <c r="CC17" s="118">
        <v>0.32900000000000001</v>
      </c>
      <c r="CD17" s="118">
        <v>0.371</v>
      </c>
      <c r="CE17" s="118">
        <v>0.41199999999999998</v>
      </c>
      <c r="CF17" s="118">
        <v>0.45300000000000001</v>
      </c>
      <c r="CG17" s="118">
        <v>0.49399999999999999</v>
      </c>
      <c r="CH17" s="118">
        <v>0.53500000000000003</v>
      </c>
      <c r="CI17" s="118">
        <v>0.57599999999999996</v>
      </c>
      <c r="CJ17" s="118">
        <v>0.61799999999999999</v>
      </c>
      <c r="CK17" s="118">
        <v>0.65900000000000003</v>
      </c>
      <c r="CL17" s="118">
        <v>0.7</v>
      </c>
      <c r="CM17" s="118">
        <v>0.74099999999999999</v>
      </c>
      <c r="CN17" s="118">
        <v>0.78200000000000003</v>
      </c>
      <c r="CO17" s="118">
        <v>0.82399999999999995</v>
      </c>
      <c r="CP17" s="118">
        <v>0.86499999999999999</v>
      </c>
      <c r="CQ17" s="118">
        <v>0.90600000000000003</v>
      </c>
      <c r="CR17" s="118">
        <v>0.94699999999999995</v>
      </c>
      <c r="CS17" s="118">
        <v>0.98799999999999999</v>
      </c>
      <c r="CT17" s="118">
        <v>1.0289999999999999</v>
      </c>
      <c r="CU17" s="118">
        <v>1.071</v>
      </c>
      <c r="CV17" s="118">
        <v>1.1120000000000001</v>
      </c>
      <c r="CW17" s="118">
        <v>1.153</v>
      </c>
      <c r="CX17" s="118">
        <v>1.194</v>
      </c>
      <c r="CY17" s="118">
        <v>1.2350000000000001</v>
      </c>
      <c r="CZ17" s="118">
        <v>1.647</v>
      </c>
      <c r="DA17" s="118">
        <v>2.0590000000000002</v>
      </c>
      <c r="DB17" s="118">
        <v>2.4710000000000001</v>
      </c>
      <c r="DC17" s="118">
        <v>2.8820000000000001</v>
      </c>
      <c r="DD17" s="118">
        <v>3.294</v>
      </c>
      <c r="DE17" s="118">
        <v>3.706</v>
      </c>
      <c r="DF17" s="118">
        <v>2.1000000000000001E-2</v>
      </c>
      <c r="DG17" s="118">
        <v>4.1000000000000002E-2</v>
      </c>
      <c r="DH17" s="118">
        <v>6.2E-2</v>
      </c>
      <c r="DI17" s="118">
        <v>8.2000000000000003E-2</v>
      </c>
      <c r="DJ17" s="118">
        <v>0.10299999999999999</v>
      </c>
      <c r="DK17" s="118">
        <v>0.123</v>
      </c>
      <c r="DL17" s="118">
        <v>0.14399999999999999</v>
      </c>
      <c r="DM17" s="118">
        <v>0.16400000000000001</v>
      </c>
      <c r="DN17" s="118">
        <v>0.185</v>
      </c>
      <c r="DO17" s="118">
        <v>0.20499999999999999</v>
      </c>
      <c r="DP17" s="118">
        <v>0.22600000000000001</v>
      </c>
      <c r="DQ17" s="118">
        <v>0.246</v>
      </c>
      <c r="DR17" s="118">
        <v>0.26700000000000002</v>
      </c>
      <c r="DS17" s="118">
        <v>0.28699999999999998</v>
      </c>
      <c r="DT17" s="118">
        <v>0.308</v>
      </c>
      <c r="DU17" s="118">
        <v>0.32800000000000001</v>
      </c>
      <c r="DV17" s="118">
        <v>0.34899999999999998</v>
      </c>
      <c r="DW17" s="118">
        <v>0.36899999999999999</v>
      </c>
      <c r="DX17" s="118">
        <v>0.39</v>
      </c>
      <c r="DY17" s="118">
        <v>0.41</v>
      </c>
      <c r="DZ17" s="118">
        <v>0.43099999999999999</v>
      </c>
      <c r="EA17" s="118">
        <v>0.45100000000000001</v>
      </c>
      <c r="EB17" s="118">
        <v>0.47199999999999998</v>
      </c>
      <c r="EC17" s="118">
        <v>0.49199999999999999</v>
      </c>
      <c r="ED17" s="118">
        <v>0.51300000000000001</v>
      </c>
      <c r="EE17" s="118">
        <v>0.53300000000000003</v>
      </c>
      <c r="EF17" s="118">
        <v>0.55400000000000005</v>
      </c>
      <c r="EG17" s="118">
        <v>0.57399999999999995</v>
      </c>
      <c r="EH17" s="118">
        <v>0.59499999999999997</v>
      </c>
      <c r="EI17" s="118">
        <v>0.61499999999999999</v>
      </c>
      <c r="EJ17" s="118">
        <v>0.82</v>
      </c>
      <c r="EK17" s="118">
        <v>1.026</v>
      </c>
      <c r="EL17" s="118">
        <v>1.2310000000000001</v>
      </c>
      <c r="EM17" s="118">
        <v>1.4359999999999999</v>
      </c>
      <c r="EN17" s="118">
        <v>1.641</v>
      </c>
      <c r="EO17" s="118">
        <v>1.8460000000000001</v>
      </c>
      <c r="EP17" s="118">
        <v>7.4999999999999997E-2</v>
      </c>
      <c r="EQ17" s="118">
        <v>0.151</v>
      </c>
      <c r="ER17" s="118">
        <v>0.22600000000000001</v>
      </c>
      <c r="ES17" s="118">
        <v>0.30099999999999999</v>
      </c>
      <c r="ET17" s="118">
        <v>0.377</v>
      </c>
      <c r="EU17" s="118">
        <v>0.45200000000000001</v>
      </c>
      <c r="EV17" s="118">
        <v>0.52800000000000002</v>
      </c>
      <c r="EW17" s="118">
        <v>0.60299999999999998</v>
      </c>
      <c r="EX17" s="118">
        <v>0.67800000000000005</v>
      </c>
      <c r="EY17" s="118">
        <v>0.754</v>
      </c>
      <c r="EZ17" s="118">
        <v>0.82899999999999996</v>
      </c>
      <c r="FA17" s="118">
        <v>0.90400000000000003</v>
      </c>
      <c r="FB17" s="118">
        <v>0.98</v>
      </c>
      <c r="FC17" s="118">
        <v>1.0549999999999999</v>
      </c>
      <c r="FD17" s="118">
        <v>1.1299999999999999</v>
      </c>
      <c r="FE17" s="118">
        <v>1.206</v>
      </c>
      <c r="FF17" s="118">
        <v>1.2809999999999999</v>
      </c>
      <c r="FG17" s="118">
        <v>1.3560000000000001</v>
      </c>
      <c r="FH17" s="118">
        <v>1.4319999999999999</v>
      </c>
      <c r="FI17" s="118">
        <v>1.5069999999999999</v>
      </c>
      <c r="FJ17" s="118">
        <v>1.583</v>
      </c>
      <c r="FK17" s="118">
        <v>1.6579999999999999</v>
      </c>
      <c r="FL17" s="118">
        <v>1.7330000000000001</v>
      </c>
      <c r="FM17" s="118">
        <v>1.8089999999999999</v>
      </c>
      <c r="FN17" s="118">
        <v>1.8839999999999999</v>
      </c>
      <c r="FO17" s="118">
        <v>1.9590000000000001</v>
      </c>
      <c r="FP17" s="118">
        <v>2.0350000000000001</v>
      </c>
      <c r="FQ17" s="118">
        <v>2.11</v>
      </c>
      <c r="FR17" s="118">
        <v>2.1850000000000001</v>
      </c>
      <c r="FS17" s="118">
        <v>2.2610000000000001</v>
      </c>
      <c r="FT17" s="118">
        <v>3.0139999999999998</v>
      </c>
      <c r="FU17" s="118">
        <v>3.7679999999999998</v>
      </c>
      <c r="FV17" s="118">
        <v>4.5209999999999999</v>
      </c>
      <c r="FW17" s="118">
        <v>5.2750000000000004</v>
      </c>
      <c r="FX17" s="118">
        <v>6.0289999999999999</v>
      </c>
      <c r="FY17" s="118">
        <v>6.782</v>
      </c>
      <c r="FZ17" s="118">
        <v>8.7999999999999995E-2</v>
      </c>
      <c r="GA17" s="118">
        <v>0.17599999999999999</v>
      </c>
      <c r="GB17" s="118">
        <v>0.26400000000000001</v>
      </c>
      <c r="GC17" s="118">
        <v>0.35299999999999998</v>
      </c>
      <c r="GD17" s="118">
        <v>0.441</v>
      </c>
      <c r="GE17" s="118">
        <v>0.52900000000000003</v>
      </c>
      <c r="GF17" s="118">
        <v>0.61699999999999999</v>
      </c>
      <c r="GG17" s="118">
        <v>0.70499999999999996</v>
      </c>
      <c r="GH17" s="118">
        <v>0.79300000000000004</v>
      </c>
      <c r="GI17" s="118">
        <v>0.88100000000000001</v>
      </c>
      <c r="GJ17" s="118">
        <v>0.97</v>
      </c>
      <c r="GK17" s="118">
        <v>1.0580000000000001</v>
      </c>
      <c r="GL17" s="118">
        <v>1.1459999999999999</v>
      </c>
      <c r="GM17" s="118">
        <v>1.234</v>
      </c>
      <c r="GN17" s="118">
        <v>1.3220000000000001</v>
      </c>
      <c r="GO17" s="118">
        <v>1.41</v>
      </c>
      <c r="GP17" s="118">
        <v>1.498</v>
      </c>
      <c r="GQ17" s="118">
        <v>1.587</v>
      </c>
      <c r="GR17" s="118">
        <v>1.675</v>
      </c>
      <c r="GS17" s="118">
        <v>1.7629999999999999</v>
      </c>
      <c r="GT17" s="118">
        <v>1.851</v>
      </c>
      <c r="GU17" s="118">
        <v>1.9390000000000001</v>
      </c>
      <c r="GV17" s="118">
        <v>2.0270000000000001</v>
      </c>
      <c r="GW17" s="118">
        <v>2.1150000000000002</v>
      </c>
      <c r="GX17" s="118">
        <v>2.2029999999999998</v>
      </c>
      <c r="GY17" s="118">
        <v>2.2919999999999998</v>
      </c>
      <c r="GZ17" s="118">
        <v>2.38</v>
      </c>
      <c r="HA17" s="118">
        <v>2.468</v>
      </c>
      <c r="HB17" s="118">
        <v>2.556</v>
      </c>
      <c r="HC17" s="118">
        <v>2.6440000000000001</v>
      </c>
      <c r="HD17" s="118">
        <v>3.5259999999999998</v>
      </c>
      <c r="HE17" s="118">
        <v>4.407</v>
      </c>
      <c r="HF17" s="118">
        <v>5.2880000000000003</v>
      </c>
      <c r="HG17" s="118">
        <v>6.17</v>
      </c>
      <c r="HH17" s="118">
        <v>7.0510000000000002</v>
      </c>
      <c r="HI17" s="118">
        <v>7.9329999999999998</v>
      </c>
      <c r="HJ17" s="118">
        <v>0</v>
      </c>
      <c r="HK17" s="118">
        <v>0</v>
      </c>
      <c r="HL17" s="118">
        <v>0</v>
      </c>
      <c r="HM17" s="118">
        <v>0</v>
      </c>
      <c r="HN17" s="118">
        <v>0</v>
      </c>
      <c r="HO17" s="118">
        <v>0</v>
      </c>
      <c r="HP17" s="118">
        <v>0</v>
      </c>
      <c r="HQ17" s="118">
        <v>0</v>
      </c>
      <c r="HR17" s="118">
        <v>0</v>
      </c>
      <c r="HS17" s="118">
        <v>0</v>
      </c>
      <c r="HT17" s="118">
        <v>0</v>
      </c>
      <c r="HU17" s="118">
        <v>0</v>
      </c>
      <c r="HV17" s="118">
        <v>0</v>
      </c>
      <c r="HW17" s="118">
        <v>0</v>
      </c>
      <c r="HX17" s="118">
        <v>0</v>
      </c>
      <c r="HY17" s="118">
        <v>0</v>
      </c>
      <c r="HZ17" s="118">
        <v>0</v>
      </c>
      <c r="IA17" s="118">
        <v>0</v>
      </c>
      <c r="IB17" s="118">
        <v>0</v>
      </c>
      <c r="IC17" s="118">
        <v>0</v>
      </c>
      <c r="ID17" s="118">
        <v>0</v>
      </c>
      <c r="IE17" s="118">
        <v>0</v>
      </c>
      <c r="IF17" s="118">
        <v>0</v>
      </c>
      <c r="IG17" s="118">
        <v>0</v>
      </c>
      <c r="IH17" s="118">
        <v>0</v>
      </c>
      <c r="II17" s="118">
        <v>0</v>
      </c>
      <c r="IJ17" s="118">
        <v>0</v>
      </c>
      <c r="IK17" s="118">
        <v>0</v>
      </c>
      <c r="IL17" s="118">
        <v>0</v>
      </c>
      <c r="IM17" s="118">
        <v>0</v>
      </c>
      <c r="IN17" s="118">
        <v>0</v>
      </c>
      <c r="IO17" s="118">
        <v>0</v>
      </c>
      <c r="IP17" s="118">
        <v>0</v>
      </c>
      <c r="IQ17" s="118">
        <v>0</v>
      </c>
      <c r="IR17" s="118">
        <v>0</v>
      </c>
      <c r="IS17" s="118">
        <v>0</v>
      </c>
      <c r="IT17" s="118">
        <v>0</v>
      </c>
      <c r="IU17" s="118">
        <v>0</v>
      </c>
      <c r="IV17" s="118">
        <v>0</v>
      </c>
      <c r="IW17" s="118">
        <v>0</v>
      </c>
      <c r="IX17" s="118">
        <v>0</v>
      </c>
      <c r="IY17" s="118">
        <v>0</v>
      </c>
      <c r="IZ17" s="118">
        <v>0</v>
      </c>
      <c r="JA17" s="118">
        <v>0</v>
      </c>
      <c r="JB17" s="118">
        <v>0</v>
      </c>
      <c r="JC17" s="118">
        <v>0</v>
      </c>
      <c r="JD17" s="118">
        <v>0</v>
      </c>
      <c r="JE17" s="118">
        <v>0</v>
      </c>
      <c r="JF17" s="118">
        <v>0</v>
      </c>
      <c r="JG17" s="118">
        <v>0</v>
      </c>
      <c r="JH17" s="118">
        <v>0</v>
      </c>
      <c r="JI17" s="118">
        <v>0</v>
      </c>
      <c r="JJ17" s="118">
        <v>0</v>
      </c>
      <c r="JK17" s="118">
        <v>0</v>
      </c>
      <c r="JL17" s="118">
        <v>0</v>
      </c>
      <c r="JM17" s="118">
        <v>0</v>
      </c>
      <c r="JN17" s="118">
        <v>0</v>
      </c>
      <c r="JO17" s="118">
        <v>0</v>
      </c>
      <c r="JP17" s="118">
        <v>0</v>
      </c>
      <c r="JQ17" s="118">
        <v>0</v>
      </c>
      <c r="JR17" s="118">
        <v>0</v>
      </c>
      <c r="JS17" s="118">
        <v>0</v>
      </c>
      <c r="JT17" s="118">
        <v>0</v>
      </c>
      <c r="JU17" s="118">
        <v>0</v>
      </c>
      <c r="JV17" s="118">
        <v>0</v>
      </c>
      <c r="JW17" s="118">
        <v>0</v>
      </c>
      <c r="JX17" s="118">
        <v>0</v>
      </c>
      <c r="JY17" s="118">
        <v>0</v>
      </c>
      <c r="JZ17" s="118">
        <v>0</v>
      </c>
      <c r="KA17" s="118">
        <v>0</v>
      </c>
      <c r="KB17" s="118">
        <v>0</v>
      </c>
      <c r="KC17" s="118">
        <v>0</v>
      </c>
      <c r="KD17" s="118">
        <v>0</v>
      </c>
      <c r="KE17" s="118">
        <v>0</v>
      </c>
      <c r="KF17" s="118">
        <v>0</v>
      </c>
      <c r="KG17" s="118">
        <v>0</v>
      </c>
      <c r="KH17" s="118">
        <v>0</v>
      </c>
      <c r="KI17" s="118">
        <v>0</v>
      </c>
      <c r="KJ17" s="118">
        <v>0</v>
      </c>
      <c r="KK17" s="118">
        <v>0</v>
      </c>
      <c r="KL17" s="118">
        <v>0</v>
      </c>
      <c r="KM17" s="118">
        <v>0</v>
      </c>
      <c r="KN17" s="118">
        <v>0</v>
      </c>
      <c r="KO17" s="118">
        <v>0</v>
      </c>
      <c r="KP17" s="118">
        <v>0</v>
      </c>
      <c r="KQ17" s="118">
        <v>0</v>
      </c>
      <c r="KR17" s="118">
        <v>0</v>
      </c>
      <c r="KS17" s="118">
        <v>0</v>
      </c>
      <c r="KT17" s="118">
        <v>0</v>
      </c>
      <c r="KU17" s="118">
        <v>0</v>
      </c>
      <c r="KV17" s="118">
        <v>0</v>
      </c>
      <c r="KW17" s="118">
        <v>0</v>
      </c>
      <c r="KX17" s="118">
        <v>0</v>
      </c>
      <c r="KY17" s="118">
        <v>0</v>
      </c>
      <c r="KZ17" s="118">
        <v>0</v>
      </c>
      <c r="LA17" s="118">
        <v>0</v>
      </c>
      <c r="LB17" s="118">
        <v>0</v>
      </c>
      <c r="LC17" s="118">
        <v>0</v>
      </c>
      <c r="LD17" s="118">
        <v>0</v>
      </c>
      <c r="LE17" s="118">
        <v>0</v>
      </c>
      <c r="LF17" s="118">
        <v>0</v>
      </c>
      <c r="LG17" s="118">
        <v>0</v>
      </c>
      <c r="LH17" s="118">
        <v>0</v>
      </c>
      <c r="LI17" s="118">
        <v>0</v>
      </c>
      <c r="LJ17" s="118">
        <v>0</v>
      </c>
      <c r="LK17" s="118">
        <v>0</v>
      </c>
      <c r="LL17" s="118">
        <v>0</v>
      </c>
      <c r="LM17" s="118">
        <v>0</v>
      </c>
      <c r="LN17" s="118">
        <v>0</v>
      </c>
      <c r="LO17" s="118">
        <v>0</v>
      </c>
      <c r="LP17" s="118">
        <v>0</v>
      </c>
      <c r="LQ17" s="118">
        <v>0</v>
      </c>
      <c r="LR17" s="118">
        <v>0</v>
      </c>
      <c r="LS17" s="118">
        <v>0</v>
      </c>
      <c r="LT17" s="118">
        <v>0</v>
      </c>
      <c r="LU17" s="118">
        <v>0</v>
      </c>
      <c r="LV17" s="118">
        <v>0</v>
      </c>
      <c r="LW17" s="118">
        <v>0</v>
      </c>
      <c r="LX17" s="118">
        <v>0</v>
      </c>
      <c r="LY17" s="118">
        <v>0</v>
      </c>
      <c r="LZ17" s="118">
        <v>0</v>
      </c>
      <c r="MA17" s="118">
        <v>0</v>
      </c>
      <c r="MB17" s="118">
        <v>0</v>
      </c>
      <c r="MC17" s="118">
        <v>0</v>
      </c>
      <c r="MD17" s="118">
        <v>0</v>
      </c>
      <c r="ME17" s="118">
        <v>0</v>
      </c>
      <c r="MF17" s="118">
        <v>0</v>
      </c>
      <c r="MG17" s="118">
        <v>0</v>
      </c>
      <c r="MH17" s="118">
        <v>0</v>
      </c>
      <c r="MI17" s="118">
        <v>0</v>
      </c>
      <c r="MJ17" s="118">
        <v>0</v>
      </c>
      <c r="MK17" s="118">
        <v>0</v>
      </c>
      <c r="ML17" s="118">
        <v>0</v>
      </c>
      <c r="MM17" s="118">
        <v>0</v>
      </c>
      <c r="MN17" s="118">
        <v>0</v>
      </c>
      <c r="MO17" s="118">
        <v>0</v>
      </c>
      <c r="MP17" s="118">
        <v>0</v>
      </c>
      <c r="MQ17" s="118">
        <v>0</v>
      </c>
      <c r="MR17" s="118">
        <v>0</v>
      </c>
      <c r="MS17" s="118">
        <v>0</v>
      </c>
      <c r="MT17" s="118">
        <v>0</v>
      </c>
      <c r="MU17" s="118">
        <v>0</v>
      </c>
      <c r="MV17" s="118">
        <v>0</v>
      </c>
      <c r="MW17" s="118">
        <v>0</v>
      </c>
    </row>
    <row r="18" spans="1:361" x14ac:dyDescent="0.35">
      <c r="A18" s="145" t="s">
        <v>228</v>
      </c>
      <c r="B18" s="118">
        <v>2.1999999999999999E-2</v>
      </c>
      <c r="C18" s="118">
        <v>4.4999999999999998E-2</v>
      </c>
      <c r="D18" s="118">
        <v>6.7000000000000004E-2</v>
      </c>
      <c r="E18" s="118">
        <v>0.09</v>
      </c>
      <c r="F18" s="118">
        <v>0.112</v>
      </c>
      <c r="G18" s="118">
        <v>0.13400000000000001</v>
      </c>
      <c r="H18" s="118">
        <v>0.157</v>
      </c>
      <c r="I18" s="118">
        <v>0.17899999999999999</v>
      </c>
      <c r="J18" s="118">
        <v>0.20100000000000001</v>
      </c>
      <c r="K18" s="118">
        <v>0.224</v>
      </c>
      <c r="L18" s="118">
        <v>0.246</v>
      </c>
      <c r="M18" s="118">
        <v>0.26900000000000002</v>
      </c>
      <c r="N18" s="118">
        <v>0.29099999999999998</v>
      </c>
      <c r="O18" s="118">
        <v>0.313</v>
      </c>
      <c r="P18" s="118">
        <v>0.33600000000000002</v>
      </c>
      <c r="Q18" s="118">
        <v>0.35799999999999998</v>
      </c>
      <c r="R18" s="118">
        <v>0.38</v>
      </c>
      <c r="S18" s="118">
        <v>0.40300000000000002</v>
      </c>
      <c r="T18" s="118">
        <v>0.42499999999999999</v>
      </c>
      <c r="U18" s="118">
        <v>0.44800000000000001</v>
      </c>
      <c r="V18" s="118">
        <v>0.47</v>
      </c>
      <c r="W18" s="118">
        <v>0.49199999999999999</v>
      </c>
      <c r="X18" s="118">
        <v>0.51500000000000001</v>
      </c>
      <c r="Y18" s="118">
        <v>0.53700000000000003</v>
      </c>
      <c r="Z18" s="118">
        <v>0.55900000000000005</v>
      </c>
      <c r="AA18" s="118">
        <v>0.58199999999999996</v>
      </c>
      <c r="AB18" s="118">
        <v>0.60399999999999998</v>
      </c>
      <c r="AC18" s="118">
        <v>0.627</v>
      </c>
      <c r="AD18" s="118">
        <v>0.64900000000000002</v>
      </c>
      <c r="AE18" s="118">
        <v>0.67100000000000004</v>
      </c>
      <c r="AF18" s="118">
        <v>0.89500000000000002</v>
      </c>
      <c r="AG18" s="118">
        <v>1.119</v>
      </c>
      <c r="AH18" s="118">
        <v>1.343</v>
      </c>
      <c r="AI18" s="118">
        <v>1.5660000000000001</v>
      </c>
      <c r="AJ18" s="118">
        <v>1.79</v>
      </c>
      <c r="AK18" s="118">
        <v>2.0139999999999998</v>
      </c>
      <c r="AL18" s="118">
        <v>0.32600000000000001</v>
      </c>
      <c r="AM18" s="118">
        <v>0.65100000000000002</v>
      </c>
      <c r="AN18" s="118">
        <v>0.97699999999999998</v>
      </c>
      <c r="AO18" s="118">
        <v>1.302</v>
      </c>
      <c r="AP18" s="118">
        <v>1.6279999999999999</v>
      </c>
      <c r="AQ18" s="118">
        <v>1.9530000000000001</v>
      </c>
      <c r="AR18" s="118">
        <v>2.2789999999999999</v>
      </c>
      <c r="AS18" s="118">
        <v>2.605</v>
      </c>
      <c r="AT18" s="118">
        <v>2.93</v>
      </c>
      <c r="AU18" s="118">
        <v>3.2559999999999998</v>
      </c>
      <c r="AV18" s="118">
        <v>3.581</v>
      </c>
      <c r="AW18" s="118">
        <v>3.907</v>
      </c>
      <c r="AX18" s="118">
        <v>4.2320000000000002</v>
      </c>
      <c r="AY18" s="118">
        <v>4.5579999999999998</v>
      </c>
      <c r="AZ18" s="118">
        <v>4.883</v>
      </c>
      <c r="BA18" s="118">
        <v>5.2089999999999996</v>
      </c>
      <c r="BB18" s="118">
        <v>5.5350000000000001</v>
      </c>
      <c r="BC18" s="118">
        <v>5.86</v>
      </c>
      <c r="BD18" s="118">
        <v>6.1859999999999999</v>
      </c>
      <c r="BE18" s="118">
        <v>6.5110000000000001</v>
      </c>
      <c r="BF18" s="118">
        <v>6.8369999999999997</v>
      </c>
      <c r="BG18" s="118">
        <v>7.1619999999999999</v>
      </c>
      <c r="BH18" s="118">
        <v>7.4880000000000004</v>
      </c>
      <c r="BI18" s="118">
        <v>7.8140000000000001</v>
      </c>
      <c r="BJ18" s="118">
        <v>8.1389999999999993</v>
      </c>
      <c r="BK18" s="118">
        <v>8.4649999999999999</v>
      </c>
      <c r="BL18" s="118">
        <v>8.7899999999999991</v>
      </c>
      <c r="BM18" s="118">
        <v>9.1159999999999997</v>
      </c>
      <c r="BN18" s="118">
        <v>9.4410000000000007</v>
      </c>
      <c r="BO18" s="118">
        <v>9.7669999999999995</v>
      </c>
      <c r="BP18" s="118">
        <v>13.023</v>
      </c>
      <c r="BQ18" s="118">
        <v>16.277999999999999</v>
      </c>
      <c r="BR18" s="118">
        <v>19.533999999999999</v>
      </c>
      <c r="BS18" s="118">
        <v>22.79</v>
      </c>
      <c r="BT18" s="118">
        <v>26.045000000000002</v>
      </c>
      <c r="BU18" s="118">
        <v>29.300999999999998</v>
      </c>
      <c r="BV18" s="118">
        <v>8.0000000000000002E-3</v>
      </c>
      <c r="BW18" s="118">
        <v>1.4999999999999999E-2</v>
      </c>
      <c r="BX18" s="118">
        <v>2.3E-2</v>
      </c>
      <c r="BY18" s="118">
        <v>3.1E-2</v>
      </c>
      <c r="BZ18" s="118">
        <v>3.9E-2</v>
      </c>
      <c r="CA18" s="118">
        <v>4.5999999999999999E-2</v>
      </c>
      <c r="CB18" s="118">
        <v>5.3999999999999999E-2</v>
      </c>
      <c r="CC18" s="118">
        <v>6.2E-2</v>
      </c>
      <c r="CD18" s="118">
        <v>7.0000000000000007E-2</v>
      </c>
      <c r="CE18" s="118">
        <v>7.6999999999999999E-2</v>
      </c>
      <c r="CF18" s="118">
        <v>8.5000000000000006E-2</v>
      </c>
      <c r="CG18" s="118">
        <v>9.2999999999999999E-2</v>
      </c>
      <c r="CH18" s="118">
        <v>0.10100000000000001</v>
      </c>
      <c r="CI18" s="118">
        <v>0.108</v>
      </c>
      <c r="CJ18" s="118">
        <v>0.11600000000000001</v>
      </c>
      <c r="CK18" s="118">
        <v>0.124</v>
      </c>
      <c r="CL18" s="118">
        <v>0.13200000000000001</v>
      </c>
      <c r="CM18" s="118">
        <v>0.13900000000000001</v>
      </c>
      <c r="CN18" s="118">
        <v>0.14699999999999999</v>
      </c>
      <c r="CO18" s="118">
        <v>0.155</v>
      </c>
      <c r="CP18" s="118">
        <v>0.16300000000000001</v>
      </c>
      <c r="CQ18" s="118">
        <v>0.17</v>
      </c>
      <c r="CR18" s="118">
        <v>0.17799999999999999</v>
      </c>
      <c r="CS18" s="118">
        <v>0.186</v>
      </c>
      <c r="CT18" s="118">
        <v>0.19400000000000001</v>
      </c>
      <c r="CU18" s="118">
        <v>0.20100000000000001</v>
      </c>
      <c r="CV18" s="118">
        <v>0.20899999999999999</v>
      </c>
      <c r="CW18" s="118">
        <v>0.217</v>
      </c>
      <c r="CX18" s="118">
        <v>0.22500000000000001</v>
      </c>
      <c r="CY18" s="118">
        <v>0.23200000000000001</v>
      </c>
      <c r="CZ18" s="118">
        <v>0.31</v>
      </c>
      <c r="DA18" s="118">
        <v>0.38700000000000001</v>
      </c>
      <c r="DB18" s="118">
        <v>0.46500000000000002</v>
      </c>
      <c r="DC18" s="118">
        <v>0.54200000000000004</v>
      </c>
      <c r="DD18" s="118">
        <v>0.61899999999999999</v>
      </c>
      <c r="DE18" s="118">
        <v>0.69699999999999995</v>
      </c>
      <c r="DF18" s="118">
        <v>0.01</v>
      </c>
      <c r="DG18" s="118">
        <v>2.1000000000000001E-2</v>
      </c>
      <c r="DH18" s="118">
        <v>3.1E-2</v>
      </c>
      <c r="DI18" s="118">
        <v>4.1000000000000002E-2</v>
      </c>
      <c r="DJ18" s="118">
        <v>5.0999999999999997E-2</v>
      </c>
      <c r="DK18" s="118">
        <v>6.2E-2</v>
      </c>
      <c r="DL18" s="118">
        <v>7.1999999999999995E-2</v>
      </c>
      <c r="DM18" s="118">
        <v>8.2000000000000003E-2</v>
      </c>
      <c r="DN18" s="118">
        <v>9.1999999999999998E-2</v>
      </c>
      <c r="DO18" s="118">
        <v>0.10299999999999999</v>
      </c>
      <c r="DP18" s="118">
        <v>0.113</v>
      </c>
      <c r="DQ18" s="118">
        <v>0.123</v>
      </c>
      <c r="DR18" s="118">
        <v>0.13300000000000001</v>
      </c>
      <c r="DS18" s="118">
        <v>0.14399999999999999</v>
      </c>
      <c r="DT18" s="118">
        <v>0.154</v>
      </c>
      <c r="DU18" s="118">
        <v>0.16400000000000001</v>
      </c>
      <c r="DV18" s="118">
        <v>0.17399999999999999</v>
      </c>
      <c r="DW18" s="118">
        <v>0.185</v>
      </c>
      <c r="DX18" s="118">
        <v>0.19500000000000001</v>
      </c>
      <c r="DY18" s="118">
        <v>0.20499999999999999</v>
      </c>
      <c r="DZ18" s="118">
        <v>0.215</v>
      </c>
      <c r="EA18" s="118">
        <v>0.22600000000000001</v>
      </c>
      <c r="EB18" s="118">
        <v>0.23599999999999999</v>
      </c>
      <c r="EC18" s="118">
        <v>0.246</v>
      </c>
      <c r="ED18" s="118">
        <v>0.25600000000000001</v>
      </c>
      <c r="EE18" s="118">
        <v>0.26700000000000002</v>
      </c>
      <c r="EF18" s="118">
        <v>0.27700000000000002</v>
      </c>
      <c r="EG18" s="118">
        <v>0.28699999999999998</v>
      </c>
      <c r="EH18" s="118">
        <v>0.29699999999999999</v>
      </c>
      <c r="EI18" s="118">
        <v>0.308</v>
      </c>
      <c r="EJ18" s="118">
        <v>0.41</v>
      </c>
      <c r="EK18" s="118">
        <v>0.51300000000000001</v>
      </c>
      <c r="EL18" s="118">
        <v>0.61499999999999999</v>
      </c>
      <c r="EM18" s="118">
        <v>0.71799999999999997</v>
      </c>
      <c r="EN18" s="118">
        <v>0.82099999999999995</v>
      </c>
      <c r="EO18" s="118">
        <v>0.92300000000000004</v>
      </c>
      <c r="EP18" s="118">
        <v>3.5000000000000003E-2</v>
      </c>
      <c r="EQ18" s="118">
        <v>7.0999999999999994E-2</v>
      </c>
      <c r="ER18" s="118">
        <v>0.106</v>
      </c>
      <c r="ES18" s="118">
        <v>0.14099999999999999</v>
      </c>
      <c r="ET18" s="118">
        <v>0.17599999999999999</v>
      </c>
      <c r="EU18" s="118">
        <v>0.21199999999999999</v>
      </c>
      <c r="EV18" s="118">
        <v>0.247</v>
      </c>
      <c r="EW18" s="118">
        <v>0.28199999999999997</v>
      </c>
      <c r="EX18" s="118">
        <v>0.318</v>
      </c>
      <c r="EY18" s="118">
        <v>0.35299999999999998</v>
      </c>
      <c r="EZ18" s="118">
        <v>0.38800000000000001</v>
      </c>
      <c r="FA18" s="118">
        <v>0.42299999999999999</v>
      </c>
      <c r="FB18" s="118">
        <v>0.45900000000000002</v>
      </c>
      <c r="FC18" s="118">
        <v>0.49399999999999999</v>
      </c>
      <c r="FD18" s="118">
        <v>0.52900000000000003</v>
      </c>
      <c r="FE18" s="118">
        <v>0.56499999999999995</v>
      </c>
      <c r="FF18" s="118">
        <v>0.6</v>
      </c>
      <c r="FG18" s="118">
        <v>0.63500000000000001</v>
      </c>
      <c r="FH18" s="118">
        <v>0.67</v>
      </c>
      <c r="FI18" s="118">
        <v>0.70599999999999996</v>
      </c>
      <c r="FJ18" s="118">
        <v>0.74099999999999999</v>
      </c>
      <c r="FK18" s="118">
        <v>0.77600000000000002</v>
      </c>
      <c r="FL18" s="118">
        <v>0.81200000000000006</v>
      </c>
      <c r="FM18" s="118">
        <v>0.84699999999999998</v>
      </c>
      <c r="FN18" s="118">
        <v>0.88200000000000001</v>
      </c>
      <c r="FO18" s="118">
        <v>0.91800000000000004</v>
      </c>
      <c r="FP18" s="118">
        <v>0.95299999999999996</v>
      </c>
      <c r="FQ18" s="118">
        <v>0.98799999999999999</v>
      </c>
      <c r="FR18" s="118">
        <v>1.0229999999999999</v>
      </c>
      <c r="FS18" s="118">
        <v>1.0589999999999999</v>
      </c>
      <c r="FT18" s="118">
        <v>1.4119999999999999</v>
      </c>
      <c r="FU18" s="118">
        <v>1.764</v>
      </c>
      <c r="FV18" s="118">
        <v>2.117</v>
      </c>
      <c r="FW18" s="118">
        <v>2.4700000000000002</v>
      </c>
      <c r="FX18" s="118">
        <v>2.823</v>
      </c>
      <c r="FY18" s="118">
        <v>3.1760000000000002</v>
      </c>
      <c r="FZ18" s="118">
        <v>4.2000000000000003E-2</v>
      </c>
      <c r="GA18" s="118">
        <v>8.4000000000000005E-2</v>
      </c>
      <c r="GB18" s="118">
        <v>0.126</v>
      </c>
      <c r="GC18" s="118">
        <v>0.16700000000000001</v>
      </c>
      <c r="GD18" s="118">
        <v>0.20899999999999999</v>
      </c>
      <c r="GE18" s="118">
        <v>0.251</v>
      </c>
      <c r="GF18" s="118">
        <v>0.29299999999999998</v>
      </c>
      <c r="GG18" s="118">
        <v>0.33500000000000002</v>
      </c>
      <c r="GH18" s="118">
        <v>0.377</v>
      </c>
      <c r="GI18" s="118">
        <v>0.41899999999999998</v>
      </c>
      <c r="GJ18" s="118">
        <v>0.46100000000000002</v>
      </c>
      <c r="GK18" s="118">
        <v>0.502</v>
      </c>
      <c r="GL18" s="118">
        <v>0.54400000000000004</v>
      </c>
      <c r="GM18" s="118">
        <v>0.58599999999999997</v>
      </c>
      <c r="GN18" s="118">
        <v>0.628</v>
      </c>
      <c r="GO18" s="118">
        <v>0.67</v>
      </c>
      <c r="GP18" s="118">
        <v>0.71199999999999997</v>
      </c>
      <c r="GQ18" s="118">
        <v>0.754</v>
      </c>
      <c r="GR18" s="118">
        <v>0.79500000000000004</v>
      </c>
      <c r="GS18" s="118">
        <v>0.83699999999999997</v>
      </c>
      <c r="GT18" s="118">
        <v>0.879</v>
      </c>
      <c r="GU18" s="118">
        <v>0.92100000000000004</v>
      </c>
      <c r="GV18" s="118">
        <v>0.96299999999999997</v>
      </c>
      <c r="GW18" s="118">
        <v>1.0049999999999999</v>
      </c>
      <c r="GX18" s="118">
        <v>1.0469999999999999</v>
      </c>
      <c r="GY18" s="118">
        <v>1.089</v>
      </c>
      <c r="GZ18" s="118">
        <v>1.1299999999999999</v>
      </c>
      <c r="HA18" s="118">
        <v>1.1719999999999999</v>
      </c>
      <c r="HB18" s="118">
        <v>1.214</v>
      </c>
      <c r="HC18" s="118">
        <v>1.256</v>
      </c>
      <c r="HD18" s="118">
        <v>1.675</v>
      </c>
      <c r="HE18" s="118">
        <v>2.093</v>
      </c>
      <c r="HF18" s="118">
        <v>2.512</v>
      </c>
      <c r="HG18" s="118">
        <v>2.931</v>
      </c>
      <c r="HH18" s="118">
        <v>3.3490000000000002</v>
      </c>
      <c r="HI18" s="118">
        <v>3.7679999999999998</v>
      </c>
      <c r="HJ18" s="118">
        <v>0</v>
      </c>
      <c r="HK18" s="118">
        <v>0</v>
      </c>
      <c r="HL18" s="118">
        <v>0</v>
      </c>
      <c r="HM18" s="118">
        <v>0</v>
      </c>
      <c r="HN18" s="118">
        <v>0</v>
      </c>
      <c r="HO18" s="118">
        <v>0</v>
      </c>
      <c r="HP18" s="118">
        <v>0</v>
      </c>
      <c r="HQ18" s="118">
        <v>0</v>
      </c>
      <c r="HR18" s="118">
        <v>0</v>
      </c>
      <c r="HS18" s="118">
        <v>0</v>
      </c>
      <c r="HT18" s="118">
        <v>0</v>
      </c>
      <c r="HU18" s="118">
        <v>0</v>
      </c>
      <c r="HV18" s="118">
        <v>0</v>
      </c>
      <c r="HW18" s="118">
        <v>0</v>
      </c>
      <c r="HX18" s="118">
        <v>0</v>
      </c>
      <c r="HY18" s="118">
        <v>0</v>
      </c>
      <c r="HZ18" s="118">
        <v>0</v>
      </c>
      <c r="IA18" s="118">
        <v>0</v>
      </c>
      <c r="IB18" s="118">
        <v>0</v>
      </c>
      <c r="IC18" s="118">
        <v>0</v>
      </c>
      <c r="ID18" s="118">
        <v>0</v>
      </c>
      <c r="IE18" s="118">
        <v>0</v>
      </c>
      <c r="IF18" s="118">
        <v>0</v>
      </c>
      <c r="IG18" s="118">
        <v>0</v>
      </c>
      <c r="IH18" s="118">
        <v>0</v>
      </c>
      <c r="II18" s="118">
        <v>0</v>
      </c>
      <c r="IJ18" s="118">
        <v>0</v>
      </c>
      <c r="IK18" s="118">
        <v>0</v>
      </c>
      <c r="IL18" s="118">
        <v>0</v>
      </c>
      <c r="IM18" s="118">
        <v>0</v>
      </c>
      <c r="IN18" s="118">
        <v>0</v>
      </c>
      <c r="IO18" s="118">
        <v>0</v>
      </c>
      <c r="IP18" s="118">
        <v>0</v>
      </c>
      <c r="IQ18" s="118">
        <v>0</v>
      </c>
      <c r="IR18" s="118">
        <v>0</v>
      </c>
      <c r="IS18" s="118">
        <v>0</v>
      </c>
      <c r="IT18" s="118">
        <v>0</v>
      </c>
      <c r="IU18" s="118">
        <v>0</v>
      </c>
      <c r="IV18" s="118">
        <v>0</v>
      </c>
      <c r="IW18" s="118">
        <v>0</v>
      </c>
      <c r="IX18" s="118">
        <v>0</v>
      </c>
      <c r="IY18" s="118">
        <v>0</v>
      </c>
      <c r="IZ18" s="118">
        <v>0</v>
      </c>
      <c r="JA18" s="118">
        <v>0</v>
      </c>
      <c r="JB18" s="118">
        <v>0</v>
      </c>
      <c r="JC18" s="118">
        <v>0</v>
      </c>
      <c r="JD18" s="118">
        <v>0</v>
      </c>
      <c r="JE18" s="118">
        <v>0</v>
      </c>
      <c r="JF18" s="118">
        <v>0</v>
      </c>
      <c r="JG18" s="118">
        <v>0</v>
      </c>
      <c r="JH18" s="118">
        <v>0</v>
      </c>
      <c r="JI18" s="118">
        <v>0</v>
      </c>
      <c r="JJ18" s="118">
        <v>0</v>
      </c>
      <c r="JK18" s="118">
        <v>0</v>
      </c>
      <c r="JL18" s="118">
        <v>0</v>
      </c>
      <c r="JM18" s="118">
        <v>0</v>
      </c>
      <c r="JN18" s="118">
        <v>0</v>
      </c>
      <c r="JO18" s="118">
        <v>0</v>
      </c>
      <c r="JP18" s="118">
        <v>0</v>
      </c>
      <c r="JQ18" s="118">
        <v>0</v>
      </c>
      <c r="JR18" s="118">
        <v>0</v>
      </c>
      <c r="JS18" s="118">
        <v>0</v>
      </c>
      <c r="JT18" s="118">
        <v>0</v>
      </c>
      <c r="JU18" s="118">
        <v>0</v>
      </c>
      <c r="JV18" s="118">
        <v>0</v>
      </c>
      <c r="JW18" s="118">
        <v>0</v>
      </c>
      <c r="JX18" s="118">
        <v>0</v>
      </c>
      <c r="JY18" s="118">
        <v>0</v>
      </c>
      <c r="JZ18" s="118">
        <v>0</v>
      </c>
      <c r="KA18" s="118">
        <v>0</v>
      </c>
      <c r="KB18" s="118">
        <v>0</v>
      </c>
      <c r="KC18" s="118">
        <v>0</v>
      </c>
      <c r="KD18" s="118">
        <v>0</v>
      </c>
      <c r="KE18" s="118">
        <v>0</v>
      </c>
      <c r="KF18" s="118">
        <v>0</v>
      </c>
      <c r="KG18" s="118">
        <v>0</v>
      </c>
      <c r="KH18" s="118">
        <v>0</v>
      </c>
      <c r="KI18" s="118">
        <v>0</v>
      </c>
      <c r="KJ18" s="118">
        <v>0</v>
      </c>
      <c r="KK18" s="118">
        <v>0</v>
      </c>
      <c r="KL18" s="118">
        <v>0</v>
      </c>
      <c r="KM18" s="118">
        <v>0</v>
      </c>
      <c r="KN18" s="118">
        <v>0</v>
      </c>
      <c r="KO18" s="118">
        <v>0</v>
      </c>
      <c r="KP18" s="118">
        <v>0</v>
      </c>
      <c r="KQ18" s="118">
        <v>0</v>
      </c>
      <c r="KR18" s="118">
        <v>0</v>
      </c>
      <c r="KS18" s="118">
        <v>0</v>
      </c>
      <c r="KT18" s="118">
        <v>0</v>
      </c>
      <c r="KU18" s="118">
        <v>0</v>
      </c>
      <c r="KV18" s="118">
        <v>0</v>
      </c>
      <c r="KW18" s="118">
        <v>0</v>
      </c>
      <c r="KX18" s="118">
        <v>0</v>
      </c>
      <c r="KY18" s="118">
        <v>0</v>
      </c>
      <c r="KZ18" s="118">
        <v>0</v>
      </c>
      <c r="LA18" s="118">
        <v>0</v>
      </c>
      <c r="LB18" s="118">
        <v>0</v>
      </c>
      <c r="LC18" s="118">
        <v>0</v>
      </c>
      <c r="LD18" s="118">
        <v>0</v>
      </c>
      <c r="LE18" s="118">
        <v>0</v>
      </c>
      <c r="LF18" s="118">
        <v>0</v>
      </c>
      <c r="LG18" s="118">
        <v>0</v>
      </c>
      <c r="LH18" s="118">
        <v>0</v>
      </c>
      <c r="LI18" s="118">
        <v>0</v>
      </c>
      <c r="LJ18" s="118">
        <v>0</v>
      </c>
      <c r="LK18" s="118">
        <v>0</v>
      </c>
      <c r="LL18" s="118">
        <v>0</v>
      </c>
      <c r="LM18" s="118">
        <v>0</v>
      </c>
      <c r="LN18" s="118">
        <v>0</v>
      </c>
      <c r="LO18" s="118">
        <v>0</v>
      </c>
      <c r="LP18" s="118">
        <v>0</v>
      </c>
      <c r="LQ18" s="118">
        <v>0</v>
      </c>
      <c r="LR18" s="118">
        <v>0</v>
      </c>
      <c r="LS18" s="118">
        <v>0</v>
      </c>
      <c r="LT18" s="118">
        <v>0</v>
      </c>
      <c r="LU18" s="118">
        <v>0</v>
      </c>
      <c r="LV18" s="118">
        <v>0</v>
      </c>
      <c r="LW18" s="118">
        <v>0</v>
      </c>
      <c r="LX18" s="118">
        <v>0</v>
      </c>
      <c r="LY18" s="118">
        <v>0</v>
      </c>
      <c r="LZ18" s="118">
        <v>0</v>
      </c>
      <c r="MA18" s="118">
        <v>0</v>
      </c>
      <c r="MB18" s="118">
        <v>0</v>
      </c>
      <c r="MC18" s="118">
        <v>0</v>
      </c>
      <c r="MD18" s="118">
        <v>0</v>
      </c>
      <c r="ME18" s="118">
        <v>0</v>
      </c>
      <c r="MF18" s="118">
        <v>0</v>
      </c>
      <c r="MG18" s="118">
        <v>0</v>
      </c>
      <c r="MH18" s="118">
        <v>0</v>
      </c>
      <c r="MI18" s="118">
        <v>0</v>
      </c>
      <c r="MJ18" s="118">
        <v>0</v>
      </c>
      <c r="MK18" s="118">
        <v>0</v>
      </c>
      <c r="ML18" s="118">
        <v>0</v>
      </c>
      <c r="MM18" s="118">
        <v>0</v>
      </c>
      <c r="MN18" s="118">
        <v>0</v>
      </c>
      <c r="MO18" s="118">
        <v>0</v>
      </c>
      <c r="MP18" s="118">
        <v>0</v>
      </c>
      <c r="MQ18" s="118">
        <v>0</v>
      </c>
      <c r="MR18" s="118">
        <v>0</v>
      </c>
      <c r="MS18" s="118">
        <v>0</v>
      </c>
      <c r="MT18" s="118">
        <v>0</v>
      </c>
      <c r="MU18" s="118">
        <v>0</v>
      </c>
      <c r="MV18" s="118">
        <v>0</v>
      </c>
      <c r="MW18" s="118">
        <v>0</v>
      </c>
    </row>
    <row r="19" spans="1:361" x14ac:dyDescent="0.35">
      <c r="A19" s="145" t="s">
        <v>229</v>
      </c>
      <c r="B19" s="118">
        <v>0.121</v>
      </c>
      <c r="C19" s="118">
        <v>0.24099999999999999</v>
      </c>
      <c r="D19" s="118">
        <v>0.36199999999999999</v>
      </c>
      <c r="E19" s="118">
        <v>0.48299999999999998</v>
      </c>
      <c r="F19" s="118">
        <v>0.60399999999999998</v>
      </c>
      <c r="G19" s="118">
        <v>0.72399999999999998</v>
      </c>
      <c r="H19" s="118">
        <v>0.84499999999999997</v>
      </c>
      <c r="I19" s="118">
        <v>0.96599999999999997</v>
      </c>
      <c r="J19" s="118">
        <v>1.0860000000000001</v>
      </c>
      <c r="K19" s="118">
        <v>1.2070000000000001</v>
      </c>
      <c r="L19" s="118">
        <v>1.3280000000000001</v>
      </c>
      <c r="M19" s="118">
        <v>1.448</v>
      </c>
      <c r="N19" s="118">
        <v>1.569</v>
      </c>
      <c r="O19" s="118">
        <v>1.69</v>
      </c>
      <c r="P19" s="118">
        <v>1.8109999999999999</v>
      </c>
      <c r="Q19" s="118">
        <v>1.931</v>
      </c>
      <c r="R19" s="118">
        <v>2.052</v>
      </c>
      <c r="S19" s="118">
        <v>2.173</v>
      </c>
      <c r="T19" s="118">
        <v>2.2930000000000001</v>
      </c>
      <c r="U19" s="118">
        <v>2.4140000000000001</v>
      </c>
      <c r="V19" s="118">
        <v>2.5350000000000001</v>
      </c>
      <c r="W19" s="118">
        <v>2.6549999999999998</v>
      </c>
      <c r="X19" s="118">
        <v>2.7759999999999998</v>
      </c>
      <c r="Y19" s="118">
        <v>2.8969999999999998</v>
      </c>
      <c r="Z19" s="118">
        <v>3.0179999999999998</v>
      </c>
      <c r="AA19" s="118">
        <v>3.1379999999999999</v>
      </c>
      <c r="AB19" s="118">
        <v>3.2589999999999999</v>
      </c>
      <c r="AC19" s="118">
        <v>3.38</v>
      </c>
      <c r="AD19" s="118">
        <v>3.5</v>
      </c>
      <c r="AE19" s="118">
        <v>3.621</v>
      </c>
      <c r="AF19" s="118">
        <v>4.8280000000000003</v>
      </c>
      <c r="AG19" s="118">
        <v>6.0350000000000001</v>
      </c>
      <c r="AH19" s="118">
        <v>7.242</v>
      </c>
      <c r="AI19" s="118">
        <v>8.4489999999999998</v>
      </c>
      <c r="AJ19" s="118">
        <v>9.6560000000000006</v>
      </c>
      <c r="AK19" s="118">
        <v>10.863</v>
      </c>
      <c r="AL19" s="118">
        <v>0.317</v>
      </c>
      <c r="AM19" s="118">
        <v>0.63400000000000001</v>
      </c>
      <c r="AN19" s="118">
        <v>0.95</v>
      </c>
      <c r="AO19" s="118">
        <v>1.2669999999999999</v>
      </c>
      <c r="AP19" s="118">
        <v>1.5840000000000001</v>
      </c>
      <c r="AQ19" s="118">
        <v>1.901</v>
      </c>
      <c r="AR19" s="118">
        <v>2.218</v>
      </c>
      <c r="AS19" s="118">
        <v>2.5350000000000001</v>
      </c>
      <c r="AT19" s="118">
        <v>2.851</v>
      </c>
      <c r="AU19" s="118">
        <v>3.1680000000000001</v>
      </c>
      <c r="AV19" s="118">
        <v>3.4849999999999999</v>
      </c>
      <c r="AW19" s="118">
        <v>3.802</v>
      </c>
      <c r="AX19" s="118">
        <v>4.1189999999999998</v>
      </c>
      <c r="AY19" s="118">
        <v>4.4349999999999996</v>
      </c>
      <c r="AZ19" s="118">
        <v>4.7519999999999998</v>
      </c>
      <c r="BA19" s="118">
        <v>5.069</v>
      </c>
      <c r="BB19" s="118">
        <v>5.3860000000000001</v>
      </c>
      <c r="BC19" s="118">
        <v>5.7030000000000003</v>
      </c>
      <c r="BD19" s="118">
        <v>6.02</v>
      </c>
      <c r="BE19" s="118">
        <v>6.3360000000000003</v>
      </c>
      <c r="BF19" s="118">
        <v>6.6529999999999996</v>
      </c>
      <c r="BG19" s="118">
        <v>6.97</v>
      </c>
      <c r="BH19" s="118">
        <v>7.2869999999999999</v>
      </c>
      <c r="BI19" s="118">
        <v>7.6040000000000001</v>
      </c>
      <c r="BJ19" s="118">
        <v>7.92</v>
      </c>
      <c r="BK19" s="118">
        <v>8.2370000000000001</v>
      </c>
      <c r="BL19" s="118">
        <v>8.5540000000000003</v>
      </c>
      <c r="BM19" s="118">
        <v>8.8710000000000004</v>
      </c>
      <c r="BN19" s="118">
        <v>9.1880000000000006</v>
      </c>
      <c r="BO19" s="118">
        <v>9.5050000000000008</v>
      </c>
      <c r="BP19" s="118">
        <v>12.673</v>
      </c>
      <c r="BQ19" s="118">
        <v>15.840999999999999</v>
      </c>
      <c r="BR19" s="118">
        <v>19.009</v>
      </c>
      <c r="BS19" s="118">
        <v>22.177</v>
      </c>
      <c r="BT19" s="118">
        <v>25.344999999999999</v>
      </c>
      <c r="BU19" s="118">
        <v>28.513999999999999</v>
      </c>
      <c r="BV19" s="118">
        <v>0.11799999999999999</v>
      </c>
      <c r="BW19" s="118">
        <v>0.23599999999999999</v>
      </c>
      <c r="BX19" s="118">
        <v>0.35499999999999998</v>
      </c>
      <c r="BY19" s="118">
        <v>0.47299999999999998</v>
      </c>
      <c r="BZ19" s="118">
        <v>0.59099999999999997</v>
      </c>
      <c r="CA19" s="118">
        <v>0.70899999999999996</v>
      </c>
      <c r="CB19" s="118">
        <v>0.82799999999999996</v>
      </c>
      <c r="CC19" s="118">
        <v>0.94599999999999995</v>
      </c>
      <c r="CD19" s="118">
        <v>1.0640000000000001</v>
      </c>
      <c r="CE19" s="118">
        <v>1.1819999999999999</v>
      </c>
      <c r="CF19" s="118">
        <v>1.3009999999999999</v>
      </c>
      <c r="CG19" s="118">
        <v>1.419</v>
      </c>
      <c r="CH19" s="118">
        <v>1.5369999999999999</v>
      </c>
      <c r="CI19" s="118">
        <v>1.655</v>
      </c>
      <c r="CJ19" s="118">
        <v>1.774</v>
      </c>
      <c r="CK19" s="118">
        <v>1.8919999999999999</v>
      </c>
      <c r="CL19" s="118">
        <v>2.0099999999999998</v>
      </c>
      <c r="CM19" s="118">
        <v>2.1280000000000001</v>
      </c>
      <c r="CN19" s="118">
        <v>2.2469999999999999</v>
      </c>
      <c r="CO19" s="118">
        <v>2.3650000000000002</v>
      </c>
      <c r="CP19" s="118">
        <v>2.4830000000000001</v>
      </c>
      <c r="CQ19" s="118">
        <v>2.601</v>
      </c>
      <c r="CR19" s="118">
        <v>2.72</v>
      </c>
      <c r="CS19" s="118">
        <v>2.8380000000000001</v>
      </c>
      <c r="CT19" s="118">
        <v>2.956</v>
      </c>
      <c r="CU19" s="118">
        <v>3.0739999999999998</v>
      </c>
      <c r="CV19" s="118">
        <v>3.1930000000000001</v>
      </c>
      <c r="CW19" s="118">
        <v>3.3109999999999999</v>
      </c>
      <c r="CX19" s="118">
        <v>3.4289999999999998</v>
      </c>
      <c r="CY19" s="118">
        <v>3.5470000000000002</v>
      </c>
      <c r="CZ19" s="118">
        <v>4.7300000000000004</v>
      </c>
      <c r="DA19" s="118">
        <v>5.9119999999999999</v>
      </c>
      <c r="DB19" s="118">
        <v>7.0940000000000003</v>
      </c>
      <c r="DC19" s="118">
        <v>8.2769999999999992</v>
      </c>
      <c r="DD19" s="118">
        <v>9.4589999999999996</v>
      </c>
      <c r="DE19" s="118">
        <v>10.641999999999999</v>
      </c>
      <c r="DF19" s="118">
        <v>0.115</v>
      </c>
      <c r="DG19" s="118">
        <v>0.23</v>
      </c>
      <c r="DH19" s="118">
        <v>0.34399999999999997</v>
      </c>
      <c r="DI19" s="118">
        <v>0.45900000000000002</v>
      </c>
      <c r="DJ19" s="118">
        <v>0.57399999999999995</v>
      </c>
      <c r="DK19" s="118">
        <v>0.68899999999999995</v>
      </c>
      <c r="DL19" s="118">
        <v>0.80300000000000005</v>
      </c>
      <c r="DM19" s="118">
        <v>0.91800000000000004</v>
      </c>
      <c r="DN19" s="118">
        <v>1.0329999999999999</v>
      </c>
      <c r="DO19" s="118">
        <v>1.1479999999999999</v>
      </c>
      <c r="DP19" s="118">
        <v>1.262</v>
      </c>
      <c r="DQ19" s="118">
        <v>1.377</v>
      </c>
      <c r="DR19" s="118">
        <v>1.492</v>
      </c>
      <c r="DS19" s="118">
        <v>1.607</v>
      </c>
      <c r="DT19" s="118">
        <v>1.7210000000000001</v>
      </c>
      <c r="DU19" s="118">
        <v>1.8360000000000001</v>
      </c>
      <c r="DV19" s="118">
        <v>1.9510000000000001</v>
      </c>
      <c r="DW19" s="118">
        <v>2.0659999999999998</v>
      </c>
      <c r="DX19" s="118">
        <v>2.1800000000000002</v>
      </c>
      <c r="DY19" s="118">
        <v>2.2949999999999999</v>
      </c>
      <c r="DZ19" s="118">
        <v>2.41</v>
      </c>
      <c r="EA19" s="118">
        <v>2.5249999999999999</v>
      </c>
      <c r="EB19" s="118">
        <v>2.64</v>
      </c>
      <c r="EC19" s="118">
        <v>2.754</v>
      </c>
      <c r="ED19" s="118">
        <v>2.8690000000000002</v>
      </c>
      <c r="EE19" s="118">
        <v>2.984</v>
      </c>
      <c r="EF19" s="118">
        <v>3.0990000000000002</v>
      </c>
      <c r="EG19" s="118">
        <v>3.2130000000000001</v>
      </c>
      <c r="EH19" s="118">
        <v>3.3279999999999998</v>
      </c>
      <c r="EI19" s="118">
        <v>3.4430000000000001</v>
      </c>
      <c r="EJ19" s="118">
        <v>4.59</v>
      </c>
      <c r="EK19" s="118">
        <v>5.7380000000000004</v>
      </c>
      <c r="EL19" s="118">
        <v>6.8860000000000001</v>
      </c>
      <c r="EM19" s="118">
        <v>8.0329999999999995</v>
      </c>
      <c r="EN19" s="118">
        <v>9.1809999999999992</v>
      </c>
      <c r="EO19" s="118">
        <v>10.329000000000001</v>
      </c>
      <c r="EP19" s="118">
        <v>4.9000000000000002E-2</v>
      </c>
      <c r="EQ19" s="118">
        <v>9.8000000000000004E-2</v>
      </c>
      <c r="ER19" s="118">
        <v>0.14599999999999999</v>
      </c>
      <c r="ES19" s="118">
        <v>0.19500000000000001</v>
      </c>
      <c r="ET19" s="118">
        <v>0.24399999999999999</v>
      </c>
      <c r="EU19" s="118">
        <v>0.29299999999999998</v>
      </c>
      <c r="EV19" s="118">
        <v>0.34100000000000003</v>
      </c>
      <c r="EW19" s="118">
        <v>0.39</v>
      </c>
      <c r="EX19" s="118">
        <v>0.439</v>
      </c>
      <c r="EY19" s="118">
        <v>0.48799999999999999</v>
      </c>
      <c r="EZ19" s="118">
        <v>0.53600000000000003</v>
      </c>
      <c r="FA19" s="118">
        <v>0.58499999999999996</v>
      </c>
      <c r="FB19" s="118">
        <v>0.63400000000000001</v>
      </c>
      <c r="FC19" s="118">
        <v>0.68300000000000005</v>
      </c>
      <c r="FD19" s="118">
        <v>0.73099999999999998</v>
      </c>
      <c r="FE19" s="118">
        <v>0.78</v>
      </c>
      <c r="FF19" s="118">
        <v>0.82899999999999996</v>
      </c>
      <c r="FG19" s="118">
        <v>0.878</v>
      </c>
      <c r="FH19" s="118">
        <v>0.92700000000000005</v>
      </c>
      <c r="FI19" s="118">
        <v>0.97499999999999998</v>
      </c>
      <c r="FJ19" s="118">
        <v>1.024</v>
      </c>
      <c r="FK19" s="118">
        <v>1.073</v>
      </c>
      <c r="FL19" s="118">
        <v>1.1220000000000001</v>
      </c>
      <c r="FM19" s="118">
        <v>1.17</v>
      </c>
      <c r="FN19" s="118">
        <v>1.2190000000000001</v>
      </c>
      <c r="FO19" s="118">
        <v>1.268</v>
      </c>
      <c r="FP19" s="118">
        <v>1.3169999999999999</v>
      </c>
      <c r="FQ19" s="118">
        <v>1.365</v>
      </c>
      <c r="FR19" s="118">
        <v>1.4139999999999999</v>
      </c>
      <c r="FS19" s="118">
        <v>1.4630000000000001</v>
      </c>
      <c r="FT19" s="118">
        <v>1.9510000000000001</v>
      </c>
      <c r="FU19" s="118">
        <v>2.4380000000000002</v>
      </c>
      <c r="FV19" s="118">
        <v>2.9260000000000002</v>
      </c>
      <c r="FW19" s="118">
        <v>3.4140000000000001</v>
      </c>
      <c r="FX19" s="118">
        <v>3.9009999999999998</v>
      </c>
      <c r="FY19" s="118">
        <v>4.3890000000000002</v>
      </c>
      <c r="FZ19" s="118">
        <v>0.63700000000000001</v>
      </c>
      <c r="GA19" s="118">
        <v>1.2729999999999999</v>
      </c>
      <c r="GB19" s="118">
        <v>1.91</v>
      </c>
      <c r="GC19" s="118">
        <v>2.5459999999999998</v>
      </c>
      <c r="GD19" s="118">
        <v>3.1829999999999998</v>
      </c>
      <c r="GE19" s="118">
        <v>3.82</v>
      </c>
      <c r="GF19" s="118">
        <v>4.4560000000000004</v>
      </c>
      <c r="GG19" s="118">
        <v>5.093</v>
      </c>
      <c r="GH19" s="118">
        <v>5.73</v>
      </c>
      <c r="GI19" s="118">
        <v>6.3659999999999997</v>
      </c>
      <c r="GJ19" s="118">
        <v>7.0030000000000001</v>
      </c>
      <c r="GK19" s="118">
        <v>7.6390000000000002</v>
      </c>
      <c r="GL19" s="118">
        <v>8.2759999999999998</v>
      </c>
      <c r="GM19" s="118">
        <v>8.9130000000000003</v>
      </c>
      <c r="GN19" s="118">
        <v>9.5489999999999995</v>
      </c>
      <c r="GO19" s="118">
        <v>10.186</v>
      </c>
      <c r="GP19" s="118">
        <v>10.823</v>
      </c>
      <c r="GQ19" s="118">
        <v>11.459</v>
      </c>
      <c r="GR19" s="118">
        <v>12.096</v>
      </c>
      <c r="GS19" s="118">
        <v>12.731999999999999</v>
      </c>
      <c r="GT19" s="118">
        <v>13.369</v>
      </c>
      <c r="GU19" s="118">
        <v>14.006</v>
      </c>
      <c r="GV19" s="118">
        <v>14.641999999999999</v>
      </c>
      <c r="GW19" s="118">
        <v>15.279</v>
      </c>
      <c r="GX19" s="118">
        <v>15.916</v>
      </c>
      <c r="GY19" s="118">
        <v>16.552</v>
      </c>
      <c r="GZ19" s="118">
        <v>17.189</v>
      </c>
      <c r="HA19" s="118">
        <v>17.824999999999999</v>
      </c>
      <c r="HB19" s="118">
        <v>18.462</v>
      </c>
      <c r="HC19" s="118">
        <v>19.099</v>
      </c>
      <c r="HD19" s="118">
        <v>25.465</v>
      </c>
      <c r="HE19" s="118">
        <v>31.831</v>
      </c>
      <c r="HF19" s="118">
        <v>38.197000000000003</v>
      </c>
      <c r="HG19" s="118">
        <v>44.564</v>
      </c>
      <c r="HH19" s="118">
        <v>50.93</v>
      </c>
      <c r="HI19" s="118">
        <v>57.295999999999999</v>
      </c>
      <c r="HJ19" s="118">
        <v>0</v>
      </c>
      <c r="HK19" s="118">
        <v>0</v>
      </c>
      <c r="HL19" s="118">
        <v>0</v>
      </c>
      <c r="HM19" s="118">
        <v>0</v>
      </c>
      <c r="HN19" s="118">
        <v>0</v>
      </c>
      <c r="HO19" s="118">
        <v>0</v>
      </c>
      <c r="HP19" s="118">
        <v>0</v>
      </c>
      <c r="HQ19" s="118">
        <v>0</v>
      </c>
      <c r="HR19" s="118">
        <v>0</v>
      </c>
      <c r="HS19" s="118">
        <v>0</v>
      </c>
      <c r="HT19" s="118">
        <v>0</v>
      </c>
      <c r="HU19" s="118">
        <v>0</v>
      </c>
      <c r="HV19" s="118">
        <v>0</v>
      </c>
      <c r="HW19" s="118">
        <v>0</v>
      </c>
      <c r="HX19" s="118">
        <v>0</v>
      </c>
      <c r="HY19" s="118">
        <v>0</v>
      </c>
      <c r="HZ19" s="118">
        <v>0</v>
      </c>
      <c r="IA19" s="118">
        <v>0</v>
      </c>
      <c r="IB19" s="118">
        <v>0</v>
      </c>
      <c r="IC19" s="118">
        <v>0</v>
      </c>
      <c r="ID19" s="118">
        <v>0</v>
      </c>
      <c r="IE19" s="118">
        <v>0</v>
      </c>
      <c r="IF19" s="118">
        <v>0</v>
      </c>
      <c r="IG19" s="118">
        <v>0</v>
      </c>
      <c r="IH19" s="118">
        <v>0</v>
      </c>
      <c r="II19" s="118">
        <v>0</v>
      </c>
      <c r="IJ19" s="118">
        <v>0</v>
      </c>
      <c r="IK19" s="118">
        <v>0</v>
      </c>
      <c r="IL19" s="118">
        <v>0</v>
      </c>
      <c r="IM19" s="118">
        <v>0</v>
      </c>
      <c r="IN19" s="118">
        <v>0</v>
      </c>
      <c r="IO19" s="118">
        <v>0</v>
      </c>
      <c r="IP19" s="118">
        <v>0</v>
      </c>
      <c r="IQ19" s="118">
        <v>0</v>
      </c>
      <c r="IR19" s="118">
        <v>0</v>
      </c>
      <c r="IS19" s="118">
        <v>0</v>
      </c>
      <c r="IT19" s="118">
        <v>0</v>
      </c>
      <c r="IU19" s="118">
        <v>0</v>
      </c>
      <c r="IV19" s="118">
        <v>0</v>
      </c>
      <c r="IW19" s="118">
        <v>0</v>
      </c>
      <c r="IX19" s="118">
        <v>0</v>
      </c>
      <c r="IY19" s="118">
        <v>0</v>
      </c>
      <c r="IZ19" s="118">
        <v>0</v>
      </c>
      <c r="JA19" s="118">
        <v>0</v>
      </c>
      <c r="JB19" s="118">
        <v>0</v>
      </c>
      <c r="JC19" s="118">
        <v>0</v>
      </c>
      <c r="JD19" s="118">
        <v>0</v>
      </c>
      <c r="JE19" s="118">
        <v>0</v>
      </c>
      <c r="JF19" s="118">
        <v>0</v>
      </c>
      <c r="JG19" s="118">
        <v>0</v>
      </c>
      <c r="JH19" s="118">
        <v>0</v>
      </c>
      <c r="JI19" s="118">
        <v>0</v>
      </c>
      <c r="JJ19" s="118">
        <v>0</v>
      </c>
      <c r="JK19" s="118">
        <v>0</v>
      </c>
      <c r="JL19" s="118">
        <v>0</v>
      </c>
      <c r="JM19" s="118">
        <v>0</v>
      </c>
      <c r="JN19" s="118">
        <v>0</v>
      </c>
      <c r="JO19" s="118">
        <v>0</v>
      </c>
      <c r="JP19" s="118">
        <v>0</v>
      </c>
      <c r="JQ19" s="118">
        <v>0</v>
      </c>
      <c r="JR19" s="118">
        <v>0</v>
      </c>
      <c r="JS19" s="118">
        <v>0</v>
      </c>
      <c r="JT19" s="118">
        <v>0</v>
      </c>
      <c r="JU19" s="118">
        <v>0</v>
      </c>
      <c r="JV19" s="118">
        <v>0</v>
      </c>
      <c r="JW19" s="118">
        <v>0</v>
      </c>
      <c r="JX19" s="118">
        <v>0</v>
      </c>
      <c r="JY19" s="118">
        <v>0</v>
      </c>
      <c r="JZ19" s="118">
        <v>0</v>
      </c>
      <c r="KA19" s="118">
        <v>0</v>
      </c>
      <c r="KB19" s="118">
        <v>0</v>
      </c>
      <c r="KC19" s="118">
        <v>0</v>
      </c>
      <c r="KD19" s="118">
        <v>0</v>
      </c>
      <c r="KE19" s="118">
        <v>0</v>
      </c>
      <c r="KF19" s="118">
        <v>0</v>
      </c>
      <c r="KG19" s="118">
        <v>0</v>
      </c>
      <c r="KH19" s="118">
        <v>0</v>
      </c>
      <c r="KI19" s="118">
        <v>0</v>
      </c>
      <c r="KJ19" s="118">
        <v>0</v>
      </c>
      <c r="KK19" s="118">
        <v>0</v>
      </c>
      <c r="KL19" s="118">
        <v>0</v>
      </c>
      <c r="KM19" s="118">
        <v>0</v>
      </c>
      <c r="KN19" s="118">
        <v>0</v>
      </c>
      <c r="KO19" s="118">
        <v>0</v>
      </c>
      <c r="KP19" s="118">
        <v>0</v>
      </c>
      <c r="KQ19" s="118">
        <v>0</v>
      </c>
      <c r="KR19" s="118">
        <v>0</v>
      </c>
      <c r="KS19" s="118">
        <v>0</v>
      </c>
      <c r="KT19" s="118">
        <v>0</v>
      </c>
      <c r="KU19" s="118">
        <v>0</v>
      </c>
      <c r="KV19" s="118">
        <v>0</v>
      </c>
      <c r="KW19" s="118">
        <v>0</v>
      </c>
      <c r="KX19" s="118">
        <v>0</v>
      </c>
      <c r="KY19" s="118">
        <v>0</v>
      </c>
      <c r="KZ19" s="118">
        <v>0</v>
      </c>
      <c r="LA19" s="118">
        <v>0</v>
      </c>
      <c r="LB19" s="118">
        <v>0</v>
      </c>
      <c r="LC19" s="118">
        <v>0</v>
      </c>
      <c r="LD19" s="118">
        <v>0</v>
      </c>
      <c r="LE19" s="118">
        <v>0</v>
      </c>
      <c r="LF19" s="118">
        <v>0</v>
      </c>
      <c r="LG19" s="118">
        <v>0</v>
      </c>
      <c r="LH19" s="118">
        <v>0</v>
      </c>
      <c r="LI19" s="118">
        <v>0</v>
      </c>
      <c r="LJ19" s="118">
        <v>0</v>
      </c>
      <c r="LK19" s="118">
        <v>0</v>
      </c>
      <c r="LL19" s="118">
        <v>0</v>
      </c>
      <c r="LM19" s="118">
        <v>0</v>
      </c>
      <c r="LN19" s="118">
        <v>0</v>
      </c>
      <c r="LO19" s="118">
        <v>0</v>
      </c>
      <c r="LP19" s="118">
        <v>0</v>
      </c>
      <c r="LQ19" s="118">
        <v>0</v>
      </c>
      <c r="LR19" s="118">
        <v>0</v>
      </c>
      <c r="LS19" s="118">
        <v>0</v>
      </c>
      <c r="LT19" s="118">
        <v>0</v>
      </c>
      <c r="LU19" s="118">
        <v>0</v>
      </c>
      <c r="LV19" s="118">
        <v>0</v>
      </c>
      <c r="LW19" s="118">
        <v>0</v>
      </c>
      <c r="LX19" s="118">
        <v>0</v>
      </c>
      <c r="LY19" s="118">
        <v>0</v>
      </c>
      <c r="LZ19" s="118">
        <v>0</v>
      </c>
      <c r="MA19" s="118">
        <v>0</v>
      </c>
      <c r="MB19" s="118">
        <v>0</v>
      </c>
      <c r="MC19" s="118">
        <v>0</v>
      </c>
      <c r="MD19" s="118">
        <v>0</v>
      </c>
      <c r="ME19" s="118">
        <v>0</v>
      </c>
      <c r="MF19" s="118">
        <v>0</v>
      </c>
      <c r="MG19" s="118">
        <v>0</v>
      </c>
      <c r="MH19" s="118">
        <v>0</v>
      </c>
      <c r="MI19" s="118">
        <v>0</v>
      </c>
      <c r="MJ19" s="118">
        <v>0</v>
      </c>
      <c r="MK19" s="118">
        <v>0</v>
      </c>
      <c r="ML19" s="118">
        <v>0</v>
      </c>
      <c r="MM19" s="118">
        <v>0</v>
      </c>
      <c r="MN19" s="118">
        <v>0</v>
      </c>
      <c r="MO19" s="118">
        <v>0</v>
      </c>
      <c r="MP19" s="118">
        <v>0</v>
      </c>
      <c r="MQ19" s="118">
        <v>0</v>
      </c>
      <c r="MR19" s="118">
        <v>0</v>
      </c>
      <c r="MS19" s="118">
        <v>0</v>
      </c>
      <c r="MT19" s="118">
        <v>0</v>
      </c>
      <c r="MU19" s="118">
        <v>0</v>
      </c>
      <c r="MV19" s="118">
        <v>0</v>
      </c>
      <c r="MW19" s="118">
        <v>0</v>
      </c>
    </row>
    <row r="20" spans="1:361" x14ac:dyDescent="0.35">
      <c r="A20" s="145" t="s">
        <v>230</v>
      </c>
      <c r="B20" s="118">
        <v>3.6999999999999998E-2</v>
      </c>
      <c r="C20" s="118">
        <v>7.3999999999999996E-2</v>
      </c>
      <c r="D20" s="118">
        <v>0.112</v>
      </c>
      <c r="E20" s="118">
        <v>0.14899999999999999</v>
      </c>
      <c r="F20" s="118">
        <v>0.186</v>
      </c>
      <c r="G20" s="118">
        <v>0.223</v>
      </c>
      <c r="H20" s="118">
        <v>0.26100000000000001</v>
      </c>
      <c r="I20" s="118">
        <v>0.29799999999999999</v>
      </c>
      <c r="J20" s="118">
        <v>0.33500000000000002</v>
      </c>
      <c r="K20" s="118">
        <v>0.372</v>
      </c>
      <c r="L20" s="118">
        <v>0.41</v>
      </c>
      <c r="M20" s="118">
        <v>0.44700000000000001</v>
      </c>
      <c r="N20" s="118">
        <v>0.48399999999999999</v>
      </c>
      <c r="O20" s="118">
        <v>0.52100000000000002</v>
      </c>
      <c r="P20" s="118">
        <v>0.55900000000000005</v>
      </c>
      <c r="Q20" s="118">
        <v>0.59599999999999997</v>
      </c>
      <c r="R20" s="118">
        <v>0.63300000000000001</v>
      </c>
      <c r="S20" s="118">
        <v>0.67</v>
      </c>
      <c r="T20" s="118">
        <v>0.70799999999999996</v>
      </c>
      <c r="U20" s="118">
        <v>0.745</v>
      </c>
      <c r="V20" s="118">
        <v>0.78200000000000003</v>
      </c>
      <c r="W20" s="118">
        <v>0.81899999999999995</v>
      </c>
      <c r="X20" s="118">
        <v>0.85599999999999998</v>
      </c>
      <c r="Y20" s="118">
        <v>0.89400000000000002</v>
      </c>
      <c r="Z20" s="118">
        <v>0.93100000000000005</v>
      </c>
      <c r="AA20" s="118">
        <v>0.96799999999999997</v>
      </c>
      <c r="AB20" s="118">
        <v>1.0049999999999999</v>
      </c>
      <c r="AC20" s="118">
        <v>1.0429999999999999</v>
      </c>
      <c r="AD20" s="118">
        <v>1.08</v>
      </c>
      <c r="AE20" s="118">
        <v>1.117</v>
      </c>
      <c r="AF20" s="118">
        <v>1.49</v>
      </c>
      <c r="AG20" s="118">
        <v>1.8620000000000001</v>
      </c>
      <c r="AH20" s="118">
        <v>2.234</v>
      </c>
      <c r="AI20" s="118">
        <v>2.6070000000000002</v>
      </c>
      <c r="AJ20" s="118">
        <v>2.9790000000000001</v>
      </c>
      <c r="AK20" s="118">
        <v>3.351</v>
      </c>
      <c r="AL20" s="118">
        <v>0.14000000000000001</v>
      </c>
      <c r="AM20" s="118">
        <v>0.28000000000000003</v>
      </c>
      <c r="AN20" s="118">
        <v>0.42</v>
      </c>
      <c r="AO20" s="118">
        <v>0.56000000000000005</v>
      </c>
      <c r="AP20" s="118">
        <v>0.69899999999999995</v>
      </c>
      <c r="AQ20" s="118">
        <v>0.83899999999999997</v>
      </c>
      <c r="AR20" s="118">
        <v>0.97899999999999998</v>
      </c>
      <c r="AS20" s="118">
        <v>1.119</v>
      </c>
      <c r="AT20" s="118">
        <v>1.2589999999999999</v>
      </c>
      <c r="AU20" s="118">
        <v>1.399</v>
      </c>
      <c r="AV20" s="118">
        <v>1.5389999999999999</v>
      </c>
      <c r="AW20" s="118">
        <v>1.679</v>
      </c>
      <c r="AX20" s="118">
        <v>1.8180000000000001</v>
      </c>
      <c r="AY20" s="118">
        <v>1.958</v>
      </c>
      <c r="AZ20" s="118">
        <v>2.0979999999999999</v>
      </c>
      <c r="BA20" s="118">
        <v>2.238</v>
      </c>
      <c r="BB20" s="118">
        <v>2.3780000000000001</v>
      </c>
      <c r="BC20" s="118">
        <v>2.5179999999999998</v>
      </c>
      <c r="BD20" s="118">
        <v>2.6579999999999999</v>
      </c>
      <c r="BE20" s="118">
        <v>2.798</v>
      </c>
      <c r="BF20" s="118">
        <v>2.9369999999999998</v>
      </c>
      <c r="BG20" s="118">
        <v>3.077</v>
      </c>
      <c r="BH20" s="118">
        <v>3.2170000000000001</v>
      </c>
      <c r="BI20" s="118">
        <v>3.3570000000000002</v>
      </c>
      <c r="BJ20" s="118">
        <v>3.4969999999999999</v>
      </c>
      <c r="BK20" s="118">
        <v>3.637</v>
      </c>
      <c r="BL20" s="118">
        <v>3.7770000000000001</v>
      </c>
      <c r="BM20" s="118">
        <v>3.9169999999999998</v>
      </c>
      <c r="BN20" s="118">
        <v>4.056</v>
      </c>
      <c r="BO20" s="118">
        <v>4.1959999999999997</v>
      </c>
      <c r="BP20" s="118">
        <v>5.5949999999999998</v>
      </c>
      <c r="BQ20" s="118">
        <v>6.9939999999999998</v>
      </c>
      <c r="BR20" s="118">
        <v>8.3930000000000007</v>
      </c>
      <c r="BS20" s="118">
        <v>9.7910000000000004</v>
      </c>
      <c r="BT20" s="118">
        <v>11.19</v>
      </c>
      <c r="BU20" s="118">
        <v>12.589</v>
      </c>
      <c r="BV20" s="118">
        <v>5.3999999999999999E-2</v>
      </c>
      <c r="BW20" s="118">
        <v>0.109</v>
      </c>
      <c r="BX20" s="118">
        <v>0.16300000000000001</v>
      </c>
      <c r="BY20" s="118">
        <v>0.217</v>
      </c>
      <c r="BZ20" s="118">
        <v>0.27100000000000002</v>
      </c>
      <c r="CA20" s="118">
        <v>0.32600000000000001</v>
      </c>
      <c r="CB20" s="118">
        <v>0.38</v>
      </c>
      <c r="CC20" s="118">
        <v>0.434</v>
      </c>
      <c r="CD20" s="118">
        <v>0.48899999999999999</v>
      </c>
      <c r="CE20" s="118">
        <v>0.54300000000000004</v>
      </c>
      <c r="CF20" s="118">
        <v>0.59699999999999998</v>
      </c>
      <c r="CG20" s="118">
        <v>0.65200000000000002</v>
      </c>
      <c r="CH20" s="118">
        <v>0.70599999999999996</v>
      </c>
      <c r="CI20" s="118">
        <v>0.76</v>
      </c>
      <c r="CJ20" s="118">
        <v>0.81399999999999995</v>
      </c>
      <c r="CK20" s="118">
        <v>0.86899999999999999</v>
      </c>
      <c r="CL20" s="118">
        <v>0.92300000000000004</v>
      </c>
      <c r="CM20" s="118">
        <v>0.97699999999999998</v>
      </c>
      <c r="CN20" s="118">
        <v>1.032</v>
      </c>
      <c r="CO20" s="118">
        <v>1.0860000000000001</v>
      </c>
      <c r="CP20" s="118">
        <v>1.1399999999999999</v>
      </c>
      <c r="CQ20" s="118">
        <v>1.194</v>
      </c>
      <c r="CR20" s="118">
        <v>1.2490000000000001</v>
      </c>
      <c r="CS20" s="118">
        <v>1.3029999999999999</v>
      </c>
      <c r="CT20" s="118">
        <v>1.357</v>
      </c>
      <c r="CU20" s="118">
        <v>1.4119999999999999</v>
      </c>
      <c r="CV20" s="118">
        <v>1.466</v>
      </c>
      <c r="CW20" s="118">
        <v>1.52</v>
      </c>
      <c r="CX20" s="118">
        <v>1.575</v>
      </c>
      <c r="CY20" s="118">
        <v>1.629</v>
      </c>
      <c r="CZ20" s="118">
        <v>2.1720000000000002</v>
      </c>
      <c r="DA20" s="118">
        <v>2.7149999999999999</v>
      </c>
      <c r="DB20" s="118">
        <v>3.258</v>
      </c>
      <c r="DC20" s="118">
        <v>3.8010000000000002</v>
      </c>
      <c r="DD20" s="118">
        <v>4.343</v>
      </c>
      <c r="DE20" s="118">
        <v>4.8860000000000001</v>
      </c>
      <c r="DF20" s="118">
        <v>4.9000000000000002E-2</v>
      </c>
      <c r="DG20" s="118">
        <v>9.8000000000000004E-2</v>
      </c>
      <c r="DH20" s="118">
        <v>0.14599999999999999</v>
      </c>
      <c r="DI20" s="118">
        <v>0.19500000000000001</v>
      </c>
      <c r="DJ20" s="118">
        <v>0.24399999999999999</v>
      </c>
      <c r="DK20" s="118">
        <v>0.29299999999999998</v>
      </c>
      <c r="DL20" s="118">
        <v>0.34200000000000003</v>
      </c>
      <c r="DM20" s="118">
        <v>0.39100000000000001</v>
      </c>
      <c r="DN20" s="118">
        <v>0.439</v>
      </c>
      <c r="DO20" s="118">
        <v>0.48799999999999999</v>
      </c>
      <c r="DP20" s="118">
        <v>0.53700000000000003</v>
      </c>
      <c r="DQ20" s="118">
        <v>0.58599999999999997</v>
      </c>
      <c r="DR20" s="118">
        <v>0.63500000000000001</v>
      </c>
      <c r="DS20" s="118">
        <v>0.68400000000000005</v>
      </c>
      <c r="DT20" s="118">
        <v>0.73199999999999998</v>
      </c>
      <c r="DU20" s="118">
        <v>0.78100000000000003</v>
      </c>
      <c r="DV20" s="118">
        <v>0.83</v>
      </c>
      <c r="DW20" s="118">
        <v>0.879</v>
      </c>
      <c r="DX20" s="118">
        <v>0.92800000000000005</v>
      </c>
      <c r="DY20" s="118">
        <v>0.97599999999999998</v>
      </c>
      <c r="DZ20" s="118">
        <v>1.0249999999999999</v>
      </c>
      <c r="EA20" s="118">
        <v>1.0740000000000001</v>
      </c>
      <c r="EB20" s="118">
        <v>1.123</v>
      </c>
      <c r="EC20" s="118">
        <v>1.1719999999999999</v>
      </c>
      <c r="ED20" s="118">
        <v>1.2210000000000001</v>
      </c>
      <c r="EE20" s="118">
        <v>1.2689999999999999</v>
      </c>
      <c r="EF20" s="118">
        <v>1.3180000000000001</v>
      </c>
      <c r="EG20" s="118">
        <v>1.367</v>
      </c>
      <c r="EH20" s="118">
        <v>1.4159999999999999</v>
      </c>
      <c r="EI20" s="118">
        <v>1.4650000000000001</v>
      </c>
      <c r="EJ20" s="118">
        <v>1.9530000000000001</v>
      </c>
      <c r="EK20" s="118">
        <v>2.4409999999999998</v>
      </c>
      <c r="EL20" s="118">
        <v>2.9289999999999998</v>
      </c>
      <c r="EM20" s="118">
        <v>3.4180000000000001</v>
      </c>
      <c r="EN20" s="118">
        <v>3.9060000000000001</v>
      </c>
      <c r="EO20" s="118">
        <v>4.3940000000000001</v>
      </c>
      <c r="EP20" s="118">
        <v>8.9999999999999993E-3</v>
      </c>
      <c r="EQ20" s="118">
        <v>1.7999999999999999E-2</v>
      </c>
      <c r="ER20" s="118">
        <v>2.7E-2</v>
      </c>
      <c r="ES20" s="118">
        <v>3.5999999999999997E-2</v>
      </c>
      <c r="ET20" s="118">
        <v>4.4999999999999998E-2</v>
      </c>
      <c r="EU20" s="118">
        <v>5.3999999999999999E-2</v>
      </c>
      <c r="EV20" s="118">
        <v>6.3E-2</v>
      </c>
      <c r="EW20" s="118">
        <v>7.1999999999999995E-2</v>
      </c>
      <c r="EX20" s="118">
        <v>8.1000000000000003E-2</v>
      </c>
      <c r="EY20" s="118">
        <v>0.09</v>
      </c>
      <c r="EZ20" s="118">
        <v>9.9000000000000005E-2</v>
      </c>
      <c r="FA20" s="118">
        <v>0.108</v>
      </c>
      <c r="FB20" s="118">
        <v>0.11799999999999999</v>
      </c>
      <c r="FC20" s="118">
        <v>0.127</v>
      </c>
      <c r="FD20" s="118">
        <v>0.13600000000000001</v>
      </c>
      <c r="FE20" s="118">
        <v>0.14499999999999999</v>
      </c>
      <c r="FF20" s="118">
        <v>0.154</v>
      </c>
      <c r="FG20" s="118">
        <v>0.16300000000000001</v>
      </c>
      <c r="FH20" s="118">
        <v>0.17199999999999999</v>
      </c>
      <c r="FI20" s="118">
        <v>0.18099999999999999</v>
      </c>
      <c r="FJ20" s="118">
        <v>0.19</v>
      </c>
      <c r="FK20" s="118">
        <v>0.19900000000000001</v>
      </c>
      <c r="FL20" s="118">
        <v>0.20799999999999999</v>
      </c>
      <c r="FM20" s="118">
        <v>0.217</v>
      </c>
      <c r="FN20" s="118">
        <v>0.22600000000000001</v>
      </c>
      <c r="FO20" s="118">
        <v>0.23499999999999999</v>
      </c>
      <c r="FP20" s="118">
        <v>0.24399999999999999</v>
      </c>
      <c r="FQ20" s="118">
        <v>0.253</v>
      </c>
      <c r="FR20" s="118">
        <v>0.26200000000000001</v>
      </c>
      <c r="FS20" s="118">
        <v>0.27100000000000002</v>
      </c>
      <c r="FT20" s="118">
        <v>0.36199999999999999</v>
      </c>
      <c r="FU20" s="118">
        <v>0.45200000000000001</v>
      </c>
      <c r="FV20" s="118">
        <v>0.54200000000000004</v>
      </c>
      <c r="FW20" s="118">
        <v>0.63300000000000001</v>
      </c>
      <c r="FX20" s="118">
        <v>0.72299999999999998</v>
      </c>
      <c r="FY20" s="118">
        <v>0.81399999999999995</v>
      </c>
      <c r="FZ20" s="118">
        <v>6.9000000000000006E-2</v>
      </c>
      <c r="GA20" s="118">
        <v>0.13800000000000001</v>
      </c>
      <c r="GB20" s="118">
        <v>0.20599999999999999</v>
      </c>
      <c r="GC20" s="118">
        <v>0.27500000000000002</v>
      </c>
      <c r="GD20" s="118">
        <v>0.34399999999999997</v>
      </c>
      <c r="GE20" s="118">
        <v>0.41299999999999998</v>
      </c>
      <c r="GF20" s="118">
        <v>0.48099999999999998</v>
      </c>
      <c r="GG20" s="118">
        <v>0.55000000000000004</v>
      </c>
      <c r="GH20" s="118">
        <v>0.61899999999999999</v>
      </c>
      <c r="GI20" s="118">
        <v>0.68799999999999994</v>
      </c>
      <c r="GJ20" s="118">
        <v>0.75700000000000001</v>
      </c>
      <c r="GK20" s="118">
        <v>0.82499999999999996</v>
      </c>
      <c r="GL20" s="118">
        <v>0.89400000000000002</v>
      </c>
      <c r="GM20" s="118">
        <v>0.96299999999999997</v>
      </c>
      <c r="GN20" s="118">
        <v>1.032</v>
      </c>
      <c r="GO20" s="118">
        <v>1.1000000000000001</v>
      </c>
      <c r="GP20" s="118">
        <v>1.169</v>
      </c>
      <c r="GQ20" s="118">
        <v>1.238</v>
      </c>
      <c r="GR20" s="118">
        <v>1.3069999999999999</v>
      </c>
      <c r="GS20" s="118">
        <v>1.375</v>
      </c>
      <c r="GT20" s="118">
        <v>1.444</v>
      </c>
      <c r="GU20" s="118">
        <v>1.5129999999999999</v>
      </c>
      <c r="GV20" s="118">
        <v>1.5820000000000001</v>
      </c>
      <c r="GW20" s="118">
        <v>1.651</v>
      </c>
      <c r="GX20" s="118">
        <v>1.7190000000000001</v>
      </c>
      <c r="GY20" s="118">
        <v>1.788</v>
      </c>
      <c r="GZ20" s="118">
        <v>1.857</v>
      </c>
      <c r="HA20" s="118">
        <v>1.9259999999999999</v>
      </c>
      <c r="HB20" s="118">
        <v>1.994</v>
      </c>
      <c r="HC20" s="118">
        <v>2.0630000000000002</v>
      </c>
      <c r="HD20" s="118">
        <v>2.7509999999999999</v>
      </c>
      <c r="HE20" s="118">
        <v>3.4390000000000001</v>
      </c>
      <c r="HF20" s="118">
        <v>4.1260000000000003</v>
      </c>
      <c r="HG20" s="118">
        <v>4.8140000000000001</v>
      </c>
      <c r="HH20" s="118">
        <v>5.5019999999999998</v>
      </c>
      <c r="HI20" s="118">
        <v>6.19</v>
      </c>
      <c r="HJ20" s="118">
        <v>0</v>
      </c>
      <c r="HK20" s="118">
        <v>0</v>
      </c>
      <c r="HL20" s="118">
        <v>0</v>
      </c>
      <c r="HM20" s="118">
        <v>0</v>
      </c>
      <c r="HN20" s="118">
        <v>0</v>
      </c>
      <c r="HO20" s="118">
        <v>0</v>
      </c>
      <c r="HP20" s="118">
        <v>0</v>
      </c>
      <c r="HQ20" s="118">
        <v>0</v>
      </c>
      <c r="HR20" s="118">
        <v>0</v>
      </c>
      <c r="HS20" s="118">
        <v>0</v>
      </c>
      <c r="HT20" s="118">
        <v>0</v>
      </c>
      <c r="HU20" s="118">
        <v>0</v>
      </c>
      <c r="HV20" s="118">
        <v>0</v>
      </c>
      <c r="HW20" s="118">
        <v>0</v>
      </c>
      <c r="HX20" s="118">
        <v>0</v>
      </c>
      <c r="HY20" s="118">
        <v>0</v>
      </c>
      <c r="HZ20" s="118">
        <v>0</v>
      </c>
      <c r="IA20" s="118">
        <v>0</v>
      </c>
      <c r="IB20" s="118">
        <v>0</v>
      </c>
      <c r="IC20" s="118">
        <v>0</v>
      </c>
      <c r="ID20" s="118">
        <v>0</v>
      </c>
      <c r="IE20" s="118">
        <v>0</v>
      </c>
      <c r="IF20" s="118">
        <v>0</v>
      </c>
      <c r="IG20" s="118">
        <v>0</v>
      </c>
      <c r="IH20" s="118">
        <v>0</v>
      </c>
      <c r="II20" s="118">
        <v>0</v>
      </c>
      <c r="IJ20" s="118">
        <v>0</v>
      </c>
      <c r="IK20" s="118">
        <v>0</v>
      </c>
      <c r="IL20" s="118">
        <v>0</v>
      </c>
      <c r="IM20" s="118">
        <v>0</v>
      </c>
      <c r="IN20" s="118">
        <v>0</v>
      </c>
      <c r="IO20" s="118">
        <v>0</v>
      </c>
      <c r="IP20" s="118">
        <v>0</v>
      </c>
      <c r="IQ20" s="118">
        <v>0</v>
      </c>
      <c r="IR20" s="118">
        <v>0</v>
      </c>
      <c r="IS20" s="118">
        <v>0</v>
      </c>
      <c r="IT20" s="118">
        <v>0</v>
      </c>
      <c r="IU20" s="118">
        <v>0</v>
      </c>
      <c r="IV20" s="118">
        <v>0</v>
      </c>
      <c r="IW20" s="118">
        <v>0</v>
      </c>
      <c r="IX20" s="118">
        <v>0</v>
      </c>
      <c r="IY20" s="118">
        <v>0</v>
      </c>
      <c r="IZ20" s="118">
        <v>0</v>
      </c>
      <c r="JA20" s="118">
        <v>0</v>
      </c>
      <c r="JB20" s="118">
        <v>0</v>
      </c>
      <c r="JC20" s="118">
        <v>0</v>
      </c>
      <c r="JD20" s="118">
        <v>0</v>
      </c>
      <c r="JE20" s="118">
        <v>0</v>
      </c>
      <c r="JF20" s="118">
        <v>0</v>
      </c>
      <c r="JG20" s="118">
        <v>0</v>
      </c>
      <c r="JH20" s="118">
        <v>0</v>
      </c>
      <c r="JI20" s="118">
        <v>0</v>
      </c>
      <c r="JJ20" s="118">
        <v>0</v>
      </c>
      <c r="JK20" s="118">
        <v>0</v>
      </c>
      <c r="JL20" s="118">
        <v>0</v>
      </c>
      <c r="JM20" s="118">
        <v>0</v>
      </c>
      <c r="JN20" s="118">
        <v>0</v>
      </c>
      <c r="JO20" s="118">
        <v>0</v>
      </c>
      <c r="JP20" s="118">
        <v>0</v>
      </c>
      <c r="JQ20" s="118">
        <v>0</v>
      </c>
      <c r="JR20" s="118">
        <v>0</v>
      </c>
      <c r="JS20" s="118">
        <v>0</v>
      </c>
      <c r="JT20" s="118">
        <v>0</v>
      </c>
      <c r="JU20" s="118">
        <v>0</v>
      </c>
      <c r="JV20" s="118">
        <v>0</v>
      </c>
      <c r="JW20" s="118">
        <v>0</v>
      </c>
      <c r="JX20" s="118">
        <v>0</v>
      </c>
      <c r="JY20" s="118">
        <v>0</v>
      </c>
      <c r="JZ20" s="118">
        <v>0</v>
      </c>
      <c r="KA20" s="118">
        <v>0</v>
      </c>
      <c r="KB20" s="118">
        <v>0</v>
      </c>
      <c r="KC20" s="118">
        <v>0</v>
      </c>
      <c r="KD20" s="118">
        <v>0</v>
      </c>
      <c r="KE20" s="118">
        <v>0</v>
      </c>
      <c r="KF20" s="118">
        <v>0</v>
      </c>
      <c r="KG20" s="118">
        <v>0</v>
      </c>
      <c r="KH20" s="118">
        <v>0</v>
      </c>
      <c r="KI20" s="118">
        <v>0</v>
      </c>
      <c r="KJ20" s="118">
        <v>0</v>
      </c>
      <c r="KK20" s="118">
        <v>0</v>
      </c>
      <c r="KL20" s="118">
        <v>0</v>
      </c>
      <c r="KM20" s="118">
        <v>0</v>
      </c>
      <c r="KN20" s="118">
        <v>0</v>
      </c>
      <c r="KO20" s="118">
        <v>0</v>
      </c>
      <c r="KP20" s="118">
        <v>0</v>
      </c>
      <c r="KQ20" s="118">
        <v>0</v>
      </c>
      <c r="KR20" s="118">
        <v>0</v>
      </c>
      <c r="KS20" s="118">
        <v>0</v>
      </c>
      <c r="KT20" s="118">
        <v>0</v>
      </c>
      <c r="KU20" s="118">
        <v>0</v>
      </c>
      <c r="KV20" s="118">
        <v>0</v>
      </c>
      <c r="KW20" s="118">
        <v>0</v>
      </c>
      <c r="KX20" s="118">
        <v>0</v>
      </c>
      <c r="KY20" s="118">
        <v>0</v>
      </c>
      <c r="KZ20" s="118">
        <v>0</v>
      </c>
      <c r="LA20" s="118">
        <v>0</v>
      </c>
      <c r="LB20" s="118">
        <v>0</v>
      </c>
      <c r="LC20" s="118">
        <v>0</v>
      </c>
      <c r="LD20" s="118">
        <v>0</v>
      </c>
      <c r="LE20" s="118">
        <v>0</v>
      </c>
      <c r="LF20" s="118">
        <v>0</v>
      </c>
      <c r="LG20" s="118">
        <v>0</v>
      </c>
      <c r="LH20" s="118">
        <v>0</v>
      </c>
      <c r="LI20" s="118">
        <v>0</v>
      </c>
      <c r="LJ20" s="118">
        <v>0</v>
      </c>
      <c r="LK20" s="118">
        <v>0</v>
      </c>
      <c r="LL20" s="118">
        <v>0</v>
      </c>
      <c r="LM20" s="118">
        <v>0</v>
      </c>
      <c r="LN20" s="118">
        <v>0</v>
      </c>
      <c r="LO20" s="118">
        <v>0</v>
      </c>
      <c r="LP20" s="118">
        <v>0</v>
      </c>
      <c r="LQ20" s="118">
        <v>0</v>
      </c>
      <c r="LR20" s="118">
        <v>0</v>
      </c>
      <c r="LS20" s="118">
        <v>0</v>
      </c>
      <c r="LT20" s="118">
        <v>0</v>
      </c>
      <c r="LU20" s="118">
        <v>0</v>
      </c>
      <c r="LV20" s="118">
        <v>0</v>
      </c>
      <c r="LW20" s="118">
        <v>0</v>
      </c>
      <c r="LX20" s="118">
        <v>0</v>
      </c>
      <c r="LY20" s="118">
        <v>0</v>
      </c>
      <c r="LZ20" s="118">
        <v>0</v>
      </c>
      <c r="MA20" s="118">
        <v>0</v>
      </c>
      <c r="MB20" s="118">
        <v>0</v>
      </c>
      <c r="MC20" s="118">
        <v>0</v>
      </c>
      <c r="MD20" s="118">
        <v>0</v>
      </c>
      <c r="ME20" s="118">
        <v>0</v>
      </c>
      <c r="MF20" s="118">
        <v>0</v>
      </c>
      <c r="MG20" s="118">
        <v>0</v>
      </c>
      <c r="MH20" s="118">
        <v>0</v>
      </c>
      <c r="MI20" s="118">
        <v>0</v>
      </c>
      <c r="MJ20" s="118">
        <v>0</v>
      </c>
      <c r="MK20" s="118">
        <v>0</v>
      </c>
      <c r="ML20" s="118">
        <v>0</v>
      </c>
      <c r="MM20" s="118">
        <v>0</v>
      </c>
      <c r="MN20" s="118">
        <v>0</v>
      </c>
      <c r="MO20" s="118">
        <v>0</v>
      </c>
      <c r="MP20" s="118">
        <v>0</v>
      </c>
      <c r="MQ20" s="118">
        <v>0</v>
      </c>
      <c r="MR20" s="118">
        <v>0</v>
      </c>
      <c r="MS20" s="118">
        <v>0</v>
      </c>
      <c r="MT20" s="118">
        <v>0</v>
      </c>
      <c r="MU20" s="118">
        <v>0</v>
      </c>
      <c r="MV20" s="118">
        <v>0</v>
      </c>
      <c r="MW20" s="118">
        <v>0</v>
      </c>
    </row>
    <row r="21" spans="1:361" x14ac:dyDescent="0.35">
      <c r="A21" s="145" t="s">
        <v>231</v>
      </c>
      <c r="B21" s="118">
        <v>0.20499999999999999</v>
      </c>
      <c r="C21" s="118">
        <v>0.40899999999999997</v>
      </c>
      <c r="D21" s="118">
        <v>0.61399999999999999</v>
      </c>
      <c r="E21" s="118">
        <v>0.81899999999999995</v>
      </c>
      <c r="F21" s="118">
        <v>1.0229999999999999</v>
      </c>
      <c r="G21" s="118">
        <v>1.228</v>
      </c>
      <c r="H21" s="118">
        <v>1.4330000000000001</v>
      </c>
      <c r="I21" s="118">
        <v>1.637</v>
      </c>
      <c r="J21" s="118">
        <v>1.8420000000000001</v>
      </c>
      <c r="K21" s="118">
        <v>2.0470000000000002</v>
      </c>
      <c r="L21" s="118">
        <v>2.2509999999999999</v>
      </c>
      <c r="M21" s="118">
        <v>2.456</v>
      </c>
      <c r="N21" s="118">
        <v>2.661</v>
      </c>
      <c r="O21" s="118">
        <v>2.8660000000000001</v>
      </c>
      <c r="P21" s="118">
        <v>3.07</v>
      </c>
      <c r="Q21" s="118">
        <v>3.2749999999999999</v>
      </c>
      <c r="R21" s="118">
        <v>3.48</v>
      </c>
      <c r="S21" s="118">
        <v>3.6840000000000002</v>
      </c>
      <c r="T21" s="118">
        <v>3.8889999999999998</v>
      </c>
      <c r="U21" s="118">
        <v>4.0940000000000003</v>
      </c>
      <c r="V21" s="118">
        <v>4.298</v>
      </c>
      <c r="W21" s="118">
        <v>4.5030000000000001</v>
      </c>
      <c r="X21" s="118">
        <v>4.7080000000000002</v>
      </c>
      <c r="Y21" s="118">
        <v>4.9119999999999999</v>
      </c>
      <c r="Z21" s="118">
        <v>5.117</v>
      </c>
      <c r="AA21" s="118">
        <v>5.3220000000000001</v>
      </c>
      <c r="AB21" s="118">
        <v>5.5259999999999998</v>
      </c>
      <c r="AC21" s="118">
        <v>5.7309999999999999</v>
      </c>
      <c r="AD21" s="118">
        <v>5.9359999999999999</v>
      </c>
      <c r="AE21" s="118">
        <v>6.14</v>
      </c>
      <c r="AF21" s="118">
        <v>8.1869999999999994</v>
      </c>
      <c r="AG21" s="118">
        <v>10.234</v>
      </c>
      <c r="AH21" s="118">
        <v>12.281000000000001</v>
      </c>
      <c r="AI21" s="118">
        <v>14.327999999999999</v>
      </c>
      <c r="AJ21" s="118">
        <v>16.373999999999999</v>
      </c>
      <c r="AK21" s="118">
        <v>18.420999999999999</v>
      </c>
      <c r="AL21" s="118">
        <v>0</v>
      </c>
      <c r="AM21" s="118">
        <v>0</v>
      </c>
      <c r="AN21" s="118">
        <v>0</v>
      </c>
      <c r="AO21" s="118">
        <v>0</v>
      </c>
      <c r="AP21" s="118">
        <v>0</v>
      </c>
      <c r="AQ21" s="118">
        <v>0</v>
      </c>
      <c r="AR21" s="118">
        <v>0</v>
      </c>
      <c r="AS21" s="118">
        <v>0</v>
      </c>
      <c r="AT21" s="118">
        <v>0</v>
      </c>
      <c r="AU21" s="118">
        <v>0</v>
      </c>
      <c r="AV21" s="118">
        <v>0</v>
      </c>
      <c r="AW21" s="118">
        <v>0</v>
      </c>
      <c r="AX21" s="118">
        <v>0</v>
      </c>
      <c r="AY21" s="118">
        <v>0</v>
      </c>
      <c r="AZ21" s="118">
        <v>0</v>
      </c>
      <c r="BA21" s="118">
        <v>0</v>
      </c>
      <c r="BB21" s="118">
        <v>0</v>
      </c>
      <c r="BC21" s="118">
        <v>0</v>
      </c>
      <c r="BD21" s="118">
        <v>0</v>
      </c>
      <c r="BE21" s="118">
        <v>0</v>
      </c>
      <c r="BF21" s="118">
        <v>0</v>
      </c>
      <c r="BG21" s="118">
        <v>0</v>
      </c>
      <c r="BH21" s="118">
        <v>0</v>
      </c>
      <c r="BI21" s="118">
        <v>0</v>
      </c>
      <c r="BJ21" s="118">
        <v>0</v>
      </c>
      <c r="BK21" s="118">
        <v>0</v>
      </c>
      <c r="BL21" s="118">
        <v>0</v>
      </c>
      <c r="BM21" s="118">
        <v>0</v>
      </c>
      <c r="BN21" s="118">
        <v>0</v>
      </c>
      <c r="BO21" s="118">
        <v>0</v>
      </c>
      <c r="BP21" s="118">
        <v>0</v>
      </c>
      <c r="BQ21" s="118">
        <v>0</v>
      </c>
      <c r="BR21" s="118">
        <v>0</v>
      </c>
      <c r="BS21" s="118">
        <v>0</v>
      </c>
      <c r="BT21" s="118">
        <v>0</v>
      </c>
      <c r="BU21" s="118">
        <v>0</v>
      </c>
      <c r="BV21" s="118">
        <v>0</v>
      </c>
      <c r="BW21" s="118">
        <v>0</v>
      </c>
      <c r="BX21" s="118">
        <v>0</v>
      </c>
      <c r="BY21" s="118">
        <v>0</v>
      </c>
      <c r="BZ21" s="118">
        <v>0</v>
      </c>
      <c r="CA21" s="118">
        <v>0</v>
      </c>
      <c r="CB21" s="118">
        <v>0</v>
      </c>
      <c r="CC21" s="118">
        <v>0</v>
      </c>
      <c r="CD21" s="118">
        <v>0</v>
      </c>
      <c r="CE21" s="118">
        <v>0</v>
      </c>
      <c r="CF21" s="118">
        <v>0</v>
      </c>
      <c r="CG21" s="118">
        <v>0</v>
      </c>
      <c r="CH21" s="118">
        <v>0</v>
      </c>
      <c r="CI21" s="118">
        <v>0</v>
      </c>
      <c r="CJ21" s="118">
        <v>0</v>
      </c>
      <c r="CK21" s="118">
        <v>0</v>
      </c>
      <c r="CL21" s="118">
        <v>0</v>
      </c>
      <c r="CM21" s="118">
        <v>0</v>
      </c>
      <c r="CN21" s="118">
        <v>0</v>
      </c>
      <c r="CO21" s="118">
        <v>0</v>
      </c>
      <c r="CP21" s="118">
        <v>0</v>
      </c>
      <c r="CQ21" s="118">
        <v>0</v>
      </c>
      <c r="CR21" s="118">
        <v>0</v>
      </c>
      <c r="CS21" s="118">
        <v>0</v>
      </c>
      <c r="CT21" s="118">
        <v>0</v>
      </c>
      <c r="CU21" s="118">
        <v>0</v>
      </c>
      <c r="CV21" s="118">
        <v>0</v>
      </c>
      <c r="CW21" s="118">
        <v>0</v>
      </c>
      <c r="CX21" s="118">
        <v>0</v>
      </c>
      <c r="CY21" s="118">
        <v>0</v>
      </c>
      <c r="CZ21" s="118">
        <v>0</v>
      </c>
      <c r="DA21" s="118">
        <v>0</v>
      </c>
      <c r="DB21" s="118">
        <v>0</v>
      </c>
      <c r="DC21" s="118">
        <v>0</v>
      </c>
      <c r="DD21" s="118">
        <v>0</v>
      </c>
      <c r="DE21" s="118">
        <v>0</v>
      </c>
      <c r="DF21" s="118">
        <v>0.11799999999999999</v>
      </c>
      <c r="DG21" s="118">
        <v>0.23599999999999999</v>
      </c>
      <c r="DH21" s="118">
        <v>0.35399999999999998</v>
      </c>
      <c r="DI21" s="118">
        <v>0.47199999999999998</v>
      </c>
      <c r="DJ21" s="118">
        <v>0.59</v>
      </c>
      <c r="DK21" s="118">
        <v>0.70899999999999996</v>
      </c>
      <c r="DL21" s="118">
        <v>0.82699999999999996</v>
      </c>
      <c r="DM21" s="118">
        <v>0.94499999999999995</v>
      </c>
      <c r="DN21" s="118">
        <v>1.0629999999999999</v>
      </c>
      <c r="DO21" s="118">
        <v>1.181</v>
      </c>
      <c r="DP21" s="118">
        <v>1.2989999999999999</v>
      </c>
      <c r="DQ21" s="118">
        <v>1.417</v>
      </c>
      <c r="DR21" s="118">
        <v>1.5349999999999999</v>
      </c>
      <c r="DS21" s="118">
        <v>1.653</v>
      </c>
      <c r="DT21" s="118">
        <v>1.7709999999999999</v>
      </c>
      <c r="DU21" s="118">
        <v>1.89</v>
      </c>
      <c r="DV21" s="118">
        <v>2.008</v>
      </c>
      <c r="DW21" s="118">
        <v>2.1259999999999999</v>
      </c>
      <c r="DX21" s="118">
        <v>2.2440000000000002</v>
      </c>
      <c r="DY21" s="118">
        <v>2.3620000000000001</v>
      </c>
      <c r="DZ21" s="118">
        <v>2.48</v>
      </c>
      <c r="EA21" s="118">
        <v>2.5979999999999999</v>
      </c>
      <c r="EB21" s="118">
        <v>2.7160000000000002</v>
      </c>
      <c r="EC21" s="118">
        <v>2.8340000000000001</v>
      </c>
      <c r="ED21" s="118">
        <v>2.952</v>
      </c>
      <c r="EE21" s="118">
        <v>3.0710000000000002</v>
      </c>
      <c r="EF21" s="118">
        <v>3.1890000000000001</v>
      </c>
      <c r="EG21" s="118">
        <v>3.3069999999999999</v>
      </c>
      <c r="EH21" s="118">
        <v>3.4249999999999998</v>
      </c>
      <c r="EI21" s="118">
        <v>3.5430000000000001</v>
      </c>
      <c r="EJ21" s="118">
        <v>4.7240000000000002</v>
      </c>
      <c r="EK21" s="118">
        <v>5.9050000000000002</v>
      </c>
      <c r="EL21" s="118">
        <v>7.0860000000000003</v>
      </c>
      <c r="EM21" s="118">
        <v>8.2669999999999995</v>
      </c>
      <c r="EN21" s="118">
        <v>9.4480000000000004</v>
      </c>
      <c r="EO21" s="118">
        <v>10.629</v>
      </c>
      <c r="EP21" s="118">
        <v>0</v>
      </c>
      <c r="EQ21" s="118">
        <v>0</v>
      </c>
      <c r="ER21" s="118">
        <v>0</v>
      </c>
      <c r="ES21" s="118">
        <v>0</v>
      </c>
      <c r="ET21" s="118">
        <v>0</v>
      </c>
      <c r="EU21" s="118">
        <v>0</v>
      </c>
      <c r="EV21" s="118">
        <v>0</v>
      </c>
      <c r="EW21" s="118">
        <v>0</v>
      </c>
      <c r="EX21" s="118">
        <v>0</v>
      </c>
      <c r="EY21" s="118">
        <v>0</v>
      </c>
      <c r="EZ21" s="118">
        <v>0</v>
      </c>
      <c r="FA21" s="118">
        <v>0</v>
      </c>
      <c r="FB21" s="118">
        <v>0</v>
      </c>
      <c r="FC21" s="118">
        <v>0</v>
      </c>
      <c r="FD21" s="118">
        <v>0</v>
      </c>
      <c r="FE21" s="118">
        <v>0</v>
      </c>
      <c r="FF21" s="118">
        <v>0</v>
      </c>
      <c r="FG21" s="118">
        <v>0</v>
      </c>
      <c r="FH21" s="118">
        <v>0</v>
      </c>
      <c r="FI21" s="118">
        <v>0</v>
      </c>
      <c r="FJ21" s="118">
        <v>0</v>
      </c>
      <c r="FK21" s="118">
        <v>0</v>
      </c>
      <c r="FL21" s="118">
        <v>0</v>
      </c>
      <c r="FM21" s="118">
        <v>0</v>
      </c>
      <c r="FN21" s="118">
        <v>0</v>
      </c>
      <c r="FO21" s="118">
        <v>0</v>
      </c>
      <c r="FP21" s="118">
        <v>0</v>
      </c>
      <c r="FQ21" s="118">
        <v>0</v>
      </c>
      <c r="FR21" s="118">
        <v>0</v>
      </c>
      <c r="FS21" s="118">
        <v>0</v>
      </c>
      <c r="FT21" s="118">
        <v>0</v>
      </c>
      <c r="FU21" s="118">
        <v>0</v>
      </c>
      <c r="FV21" s="118">
        <v>0</v>
      </c>
      <c r="FW21" s="118">
        <v>0</v>
      </c>
      <c r="FX21" s="118">
        <v>0</v>
      </c>
      <c r="FY21" s="118">
        <v>0</v>
      </c>
      <c r="FZ21" s="118">
        <v>0.1</v>
      </c>
      <c r="GA21" s="118">
        <v>0.2</v>
      </c>
      <c r="GB21" s="118">
        <v>0.3</v>
      </c>
      <c r="GC21" s="118">
        <v>0.4</v>
      </c>
      <c r="GD21" s="118">
        <v>0.5</v>
      </c>
      <c r="GE21" s="118">
        <v>0.6</v>
      </c>
      <c r="GF21" s="118">
        <v>0.7</v>
      </c>
      <c r="GG21" s="118">
        <v>0.8</v>
      </c>
      <c r="GH21" s="118">
        <v>0.9</v>
      </c>
      <c r="GI21" s="118">
        <v>1</v>
      </c>
      <c r="GJ21" s="118">
        <v>1.1000000000000001</v>
      </c>
      <c r="GK21" s="118">
        <v>1.2</v>
      </c>
      <c r="GL21" s="118">
        <v>1.3</v>
      </c>
      <c r="GM21" s="118">
        <v>1.4</v>
      </c>
      <c r="GN21" s="118">
        <v>1.5</v>
      </c>
      <c r="GO21" s="118">
        <v>1.6</v>
      </c>
      <c r="GP21" s="118">
        <v>1.7</v>
      </c>
      <c r="GQ21" s="118">
        <v>1.8</v>
      </c>
      <c r="GR21" s="118">
        <v>1.9</v>
      </c>
      <c r="GS21" s="118">
        <v>2</v>
      </c>
      <c r="GT21" s="118">
        <v>2.1</v>
      </c>
      <c r="GU21" s="118">
        <v>2.2000000000000002</v>
      </c>
      <c r="GV21" s="118">
        <v>2.2999999999999998</v>
      </c>
      <c r="GW21" s="118">
        <v>2.4</v>
      </c>
      <c r="GX21" s="118">
        <v>2.5</v>
      </c>
      <c r="GY21" s="118">
        <v>2.6</v>
      </c>
      <c r="GZ21" s="118">
        <v>2.7</v>
      </c>
      <c r="HA21" s="118">
        <v>2.8</v>
      </c>
      <c r="HB21" s="118">
        <v>2.9</v>
      </c>
      <c r="HC21" s="118">
        <v>3</v>
      </c>
      <c r="HD21" s="118">
        <v>4</v>
      </c>
      <c r="HE21" s="118">
        <v>5</v>
      </c>
      <c r="HF21" s="118">
        <v>6</v>
      </c>
      <c r="HG21" s="118">
        <v>7</v>
      </c>
      <c r="HH21" s="118">
        <v>8</v>
      </c>
      <c r="HI21" s="118">
        <v>9</v>
      </c>
      <c r="HJ21" s="118">
        <v>0</v>
      </c>
      <c r="HK21" s="118">
        <v>0</v>
      </c>
      <c r="HL21" s="118">
        <v>0</v>
      </c>
      <c r="HM21" s="118">
        <v>0</v>
      </c>
      <c r="HN21" s="118">
        <v>0</v>
      </c>
      <c r="HO21" s="118">
        <v>0</v>
      </c>
      <c r="HP21" s="118">
        <v>0</v>
      </c>
      <c r="HQ21" s="118">
        <v>0</v>
      </c>
      <c r="HR21" s="118">
        <v>0</v>
      </c>
      <c r="HS21" s="118">
        <v>0</v>
      </c>
      <c r="HT21" s="118">
        <v>0</v>
      </c>
      <c r="HU21" s="118">
        <v>0</v>
      </c>
      <c r="HV21" s="118">
        <v>0</v>
      </c>
      <c r="HW21" s="118">
        <v>0</v>
      </c>
      <c r="HX21" s="118">
        <v>0</v>
      </c>
      <c r="HY21" s="118">
        <v>0</v>
      </c>
      <c r="HZ21" s="118">
        <v>0</v>
      </c>
      <c r="IA21" s="118">
        <v>0</v>
      </c>
      <c r="IB21" s="118">
        <v>0</v>
      </c>
      <c r="IC21" s="118">
        <v>0</v>
      </c>
      <c r="ID21" s="118">
        <v>0</v>
      </c>
      <c r="IE21" s="118">
        <v>0</v>
      </c>
      <c r="IF21" s="118">
        <v>0</v>
      </c>
      <c r="IG21" s="118">
        <v>0</v>
      </c>
      <c r="IH21" s="118">
        <v>0</v>
      </c>
      <c r="II21" s="118">
        <v>0</v>
      </c>
      <c r="IJ21" s="118">
        <v>0</v>
      </c>
      <c r="IK21" s="118">
        <v>0</v>
      </c>
      <c r="IL21" s="118">
        <v>0</v>
      </c>
      <c r="IM21" s="118">
        <v>0</v>
      </c>
      <c r="IN21" s="118">
        <v>0</v>
      </c>
      <c r="IO21" s="118">
        <v>0</v>
      </c>
      <c r="IP21" s="118">
        <v>0</v>
      </c>
      <c r="IQ21" s="118">
        <v>0</v>
      </c>
      <c r="IR21" s="118">
        <v>0</v>
      </c>
      <c r="IS21" s="118">
        <v>0</v>
      </c>
      <c r="IT21" s="118">
        <v>0</v>
      </c>
      <c r="IU21" s="118">
        <v>0</v>
      </c>
      <c r="IV21" s="118">
        <v>0</v>
      </c>
      <c r="IW21" s="118">
        <v>0</v>
      </c>
      <c r="IX21" s="118">
        <v>0</v>
      </c>
      <c r="IY21" s="118">
        <v>0</v>
      </c>
      <c r="IZ21" s="118">
        <v>0</v>
      </c>
      <c r="JA21" s="118">
        <v>0</v>
      </c>
      <c r="JB21" s="118">
        <v>0</v>
      </c>
      <c r="JC21" s="118">
        <v>0</v>
      </c>
      <c r="JD21" s="118">
        <v>0</v>
      </c>
      <c r="JE21" s="118">
        <v>0</v>
      </c>
      <c r="JF21" s="118">
        <v>0</v>
      </c>
      <c r="JG21" s="118">
        <v>0</v>
      </c>
      <c r="JH21" s="118">
        <v>0</v>
      </c>
      <c r="JI21" s="118">
        <v>0</v>
      </c>
      <c r="JJ21" s="118">
        <v>0</v>
      </c>
      <c r="JK21" s="118">
        <v>0</v>
      </c>
      <c r="JL21" s="118">
        <v>0</v>
      </c>
      <c r="JM21" s="118">
        <v>0</v>
      </c>
      <c r="JN21" s="118">
        <v>0</v>
      </c>
      <c r="JO21" s="118">
        <v>0</v>
      </c>
      <c r="JP21" s="118">
        <v>0</v>
      </c>
      <c r="JQ21" s="118">
        <v>0</v>
      </c>
      <c r="JR21" s="118">
        <v>0</v>
      </c>
      <c r="JS21" s="118">
        <v>0</v>
      </c>
      <c r="JT21" s="118">
        <v>0</v>
      </c>
      <c r="JU21" s="118">
        <v>0</v>
      </c>
      <c r="JV21" s="118">
        <v>0</v>
      </c>
      <c r="JW21" s="118">
        <v>0</v>
      </c>
      <c r="JX21" s="118">
        <v>0</v>
      </c>
      <c r="JY21" s="118">
        <v>0</v>
      </c>
      <c r="JZ21" s="118">
        <v>0</v>
      </c>
      <c r="KA21" s="118">
        <v>0</v>
      </c>
      <c r="KB21" s="118">
        <v>0</v>
      </c>
      <c r="KC21" s="118">
        <v>0</v>
      </c>
      <c r="KD21" s="118">
        <v>0</v>
      </c>
      <c r="KE21" s="118">
        <v>0</v>
      </c>
      <c r="KF21" s="118">
        <v>0</v>
      </c>
      <c r="KG21" s="118">
        <v>0</v>
      </c>
      <c r="KH21" s="118">
        <v>0</v>
      </c>
      <c r="KI21" s="118">
        <v>0</v>
      </c>
      <c r="KJ21" s="118">
        <v>0</v>
      </c>
      <c r="KK21" s="118">
        <v>0</v>
      </c>
      <c r="KL21" s="118">
        <v>0</v>
      </c>
      <c r="KM21" s="118">
        <v>0</v>
      </c>
      <c r="KN21" s="118">
        <v>0</v>
      </c>
      <c r="KO21" s="118">
        <v>0</v>
      </c>
      <c r="KP21" s="118">
        <v>0</v>
      </c>
      <c r="KQ21" s="118">
        <v>0</v>
      </c>
      <c r="KR21" s="118">
        <v>0</v>
      </c>
      <c r="KS21" s="118">
        <v>0</v>
      </c>
      <c r="KT21" s="118">
        <v>0</v>
      </c>
      <c r="KU21" s="118">
        <v>0</v>
      </c>
      <c r="KV21" s="118">
        <v>0</v>
      </c>
      <c r="KW21" s="118">
        <v>0</v>
      </c>
      <c r="KX21" s="118">
        <v>0</v>
      </c>
      <c r="KY21" s="118">
        <v>0</v>
      </c>
      <c r="KZ21" s="118">
        <v>0</v>
      </c>
      <c r="LA21" s="118">
        <v>0</v>
      </c>
      <c r="LB21" s="118">
        <v>0</v>
      </c>
      <c r="LC21" s="118">
        <v>0</v>
      </c>
      <c r="LD21" s="118">
        <v>0</v>
      </c>
      <c r="LE21" s="118">
        <v>0</v>
      </c>
      <c r="LF21" s="118">
        <v>0</v>
      </c>
      <c r="LG21" s="118">
        <v>0</v>
      </c>
      <c r="LH21" s="118">
        <v>0</v>
      </c>
      <c r="LI21" s="118">
        <v>0</v>
      </c>
      <c r="LJ21" s="118">
        <v>0</v>
      </c>
      <c r="LK21" s="118">
        <v>0</v>
      </c>
      <c r="LL21" s="118">
        <v>0</v>
      </c>
      <c r="LM21" s="118">
        <v>0</v>
      </c>
      <c r="LN21" s="118">
        <v>0</v>
      </c>
      <c r="LO21" s="118">
        <v>0</v>
      </c>
      <c r="LP21" s="118">
        <v>0</v>
      </c>
      <c r="LQ21" s="118">
        <v>0</v>
      </c>
      <c r="LR21" s="118">
        <v>0</v>
      </c>
      <c r="LS21" s="118">
        <v>0</v>
      </c>
      <c r="LT21" s="118">
        <v>0</v>
      </c>
      <c r="LU21" s="118">
        <v>0</v>
      </c>
      <c r="LV21" s="118">
        <v>0</v>
      </c>
      <c r="LW21" s="118">
        <v>0</v>
      </c>
      <c r="LX21" s="118">
        <v>0</v>
      </c>
      <c r="LY21" s="118">
        <v>0</v>
      </c>
      <c r="LZ21" s="118">
        <v>0</v>
      </c>
      <c r="MA21" s="118">
        <v>0</v>
      </c>
      <c r="MB21" s="118">
        <v>0</v>
      </c>
      <c r="MC21" s="118">
        <v>0</v>
      </c>
      <c r="MD21" s="118">
        <v>0</v>
      </c>
      <c r="ME21" s="118">
        <v>0</v>
      </c>
      <c r="MF21" s="118">
        <v>0</v>
      </c>
      <c r="MG21" s="118">
        <v>0</v>
      </c>
      <c r="MH21" s="118">
        <v>0</v>
      </c>
      <c r="MI21" s="118">
        <v>0</v>
      </c>
      <c r="MJ21" s="118">
        <v>0</v>
      </c>
      <c r="MK21" s="118">
        <v>0</v>
      </c>
      <c r="ML21" s="118">
        <v>0</v>
      </c>
      <c r="MM21" s="118">
        <v>0</v>
      </c>
      <c r="MN21" s="118">
        <v>0</v>
      </c>
      <c r="MO21" s="118">
        <v>0</v>
      </c>
      <c r="MP21" s="118">
        <v>0</v>
      </c>
      <c r="MQ21" s="118">
        <v>0</v>
      </c>
      <c r="MR21" s="118">
        <v>0</v>
      </c>
      <c r="MS21" s="118">
        <v>0</v>
      </c>
      <c r="MT21" s="118">
        <v>0</v>
      </c>
      <c r="MU21" s="118">
        <v>0</v>
      </c>
      <c r="MV21" s="118">
        <v>0</v>
      </c>
      <c r="MW21" s="118">
        <v>0</v>
      </c>
    </row>
    <row r="22" spans="1:361" x14ac:dyDescent="0.35">
      <c r="A22" s="145" t="s">
        <v>232</v>
      </c>
      <c r="B22" s="118">
        <v>0.28299999999999997</v>
      </c>
      <c r="C22" s="118">
        <v>0.56699999999999995</v>
      </c>
      <c r="D22" s="118">
        <v>0.85</v>
      </c>
      <c r="E22" s="118">
        <v>1.1339999999999999</v>
      </c>
      <c r="F22" s="118">
        <v>1.417</v>
      </c>
      <c r="G22" s="118">
        <v>1.7</v>
      </c>
      <c r="H22" s="118">
        <v>1.984</v>
      </c>
      <c r="I22" s="118">
        <v>2.2669999999999999</v>
      </c>
      <c r="J22" s="118">
        <v>2.5510000000000002</v>
      </c>
      <c r="K22" s="118">
        <v>2.8340000000000001</v>
      </c>
      <c r="L22" s="118">
        <v>3.1179999999999999</v>
      </c>
      <c r="M22" s="118">
        <v>3.4009999999999998</v>
      </c>
      <c r="N22" s="118">
        <v>3.6840000000000002</v>
      </c>
      <c r="O22" s="118">
        <v>3.968</v>
      </c>
      <c r="P22" s="118">
        <v>4.2510000000000003</v>
      </c>
      <c r="Q22" s="118">
        <v>4.5350000000000001</v>
      </c>
      <c r="R22" s="118">
        <v>4.8179999999999996</v>
      </c>
      <c r="S22" s="118">
        <v>5.101</v>
      </c>
      <c r="T22" s="118">
        <v>5.3849999999999998</v>
      </c>
      <c r="U22" s="118">
        <v>5.6680000000000001</v>
      </c>
      <c r="V22" s="118">
        <v>5.952</v>
      </c>
      <c r="W22" s="118">
        <v>6.2350000000000003</v>
      </c>
      <c r="X22" s="118">
        <v>6.5179999999999998</v>
      </c>
      <c r="Y22" s="118">
        <v>6.8019999999999996</v>
      </c>
      <c r="Z22" s="118">
        <v>7.085</v>
      </c>
      <c r="AA22" s="118">
        <v>7.3689999999999998</v>
      </c>
      <c r="AB22" s="118">
        <v>7.6520000000000001</v>
      </c>
      <c r="AC22" s="118">
        <v>7.9359999999999999</v>
      </c>
      <c r="AD22" s="118">
        <v>8.2189999999999994</v>
      </c>
      <c r="AE22" s="118">
        <v>8.5020000000000007</v>
      </c>
      <c r="AF22" s="118">
        <v>11.336</v>
      </c>
      <c r="AG22" s="118">
        <v>14.170999999999999</v>
      </c>
      <c r="AH22" s="118">
        <v>17.004999999999999</v>
      </c>
      <c r="AI22" s="118">
        <v>19.838999999999999</v>
      </c>
      <c r="AJ22" s="118">
        <v>22.672999999999998</v>
      </c>
      <c r="AK22" s="118">
        <v>25.507000000000001</v>
      </c>
      <c r="AL22" s="118">
        <v>0.48699999999999999</v>
      </c>
      <c r="AM22" s="118">
        <v>0.97399999999999998</v>
      </c>
      <c r="AN22" s="118">
        <v>1.46</v>
      </c>
      <c r="AO22" s="118">
        <v>1.9470000000000001</v>
      </c>
      <c r="AP22" s="118">
        <v>2.4340000000000002</v>
      </c>
      <c r="AQ22" s="118">
        <v>2.9209999999999998</v>
      </c>
      <c r="AR22" s="118">
        <v>3.4079999999999999</v>
      </c>
      <c r="AS22" s="118">
        <v>3.8940000000000001</v>
      </c>
      <c r="AT22" s="118">
        <v>4.3810000000000002</v>
      </c>
      <c r="AU22" s="118">
        <v>4.8680000000000003</v>
      </c>
      <c r="AV22" s="118">
        <v>5.3550000000000004</v>
      </c>
      <c r="AW22" s="118">
        <v>5.8419999999999996</v>
      </c>
      <c r="AX22" s="118">
        <v>6.3289999999999997</v>
      </c>
      <c r="AY22" s="118">
        <v>6.8150000000000004</v>
      </c>
      <c r="AZ22" s="118">
        <v>7.3019999999999996</v>
      </c>
      <c r="BA22" s="118">
        <v>7.7889999999999997</v>
      </c>
      <c r="BB22" s="118">
        <v>8.2759999999999998</v>
      </c>
      <c r="BC22" s="118">
        <v>8.7629999999999999</v>
      </c>
      <c r="BD22" s="118">
        <v>9.2490000000000006</v>
      </c>
      <c r="BE22" s="118">
        <v>9.7360000000000007</v>
      </c>
      <c r="BF22" s="118">
        <v>10.223000000000001</v>
      </c>
      <c r="BG22" s="118">
        <v>10.71</v>
      </c>
      <c r="BH22" s="118">
        <v>11.196999999999999</v>
      </c>
      <c r="BI22" s="118">
        <v>11.683</v>
      </c>
      <c r="BJ22" s="118">
        <v>12.17</v>
      </c>
      <c r="BK22" s="118">
        <v>12.657</v>
      </c>
      <c r="BL22" s="118">
        <v>13.144</v>
      </c>
      <c r="BM22" s="118">
        <v>13.631</v>
      </c>
      <c r="BN22" s="118">
        <v>14.118</v>
      </c>
      <c r="BO22" s="118">
        <v>14.603999999999999</v>
      </c>
      <c r="BP22" s="118">
        <v>19.472000000000001</v>
      </c>
      <c r="BQ22" s="118">
        <v>24.341000000000001</v>
      </c>
      <c r="BR22" s="118">
        <v>29.209</v>
      </c>
      <c r="BS22" s="118">
        <v>34.076999999999998</v>
      </c>
      <c r="BT22" s="118">
        <v>38.945</v>
      </c>
      <c r="BU22" s="118">
        <v>43.813000000000002</v>
      </c>
      <c r="BV22" s="118">
        <v>0.3</v>
      </c>
      <c r="BW22" s="118">
        <v>0.59899999999999998</v>
      </c>
      <c r="BX22" s="118">
        <v>0.89900000000000002</v>
      </c>
      <c r="BY22" s="118">
        <v>1.198</v>
      </c>
      <c r="BZ22" s="118">
        <v>1.498</v>
      </c>
      <c r="CA22" s="118">
        <v>1.7969999999999999</v>
      </c>
      <c r="CB22" s="118">
        <v>2.097</v>
      </c>
      <c r="CC22" s="118">
        <v>2.3969999999999998</v>
      </c>
      <c r="CD22" s="118">
        <v>2.6960000000000002</v>
      </c>
      <c r="CE22" s="118">
        <v>2.996</v>
      </c>
      <c r="CF22" s="118">
        <v>3.2949999999999999</v>
      </c>
      <c r="CG22" s="118">
        <v>3.5950000000000002</v>
      </c>
      <c r="CH22" s="118">
        <v>3.8940000000000001</v>
      </c>
      <c r="CI22" s="118">
        <v>4.194</v>
      </c>
      <c r="CJ22" s="118">
        <v>4.4939999999999998</v>
      </c>
      <c r="CK22" s="118">
        <v>4.7930000000000001</v>
      </c>
      <c r="CL22" s="118">
        <v>5.093</v>
      </c>
      <c r="CM22" s="118">
        <v>5.3920000000000003</v>
      </c>
      <c r="CN22" s="118">
        <v>5.6920000000000002</v>
      </c>
      <c r="CO22" s="118">
        <v>5.992</v>
      </c>
      <c r="CP22" s="118">
        <v>6.2910000000000004</v>
      </c>
      <c r="CQ22" s="118">
        <v>6.5910000000000002</v>
      </c>
      <c r="CR22" s="118">
        <v>6.89</v>
      </c>
      <c r="CS22" s="118">
        <v>7.19</v>
      </c>
      <c r="CT22" s="118">
        <v>7.4889999999999999</v>
      </c>
      <c r="CU22" s="118">
        <v>7.7889999999999997</v>
      </c>
      <c r="CV22" s="118">
        <v>8.0890000000000004</v>
      </c>
      <c r="CW22" s="118">
        <v>8.3879999999999999</v>
      </c>
      <c r="CX22" s="118">
        <v>8.6880000000000006</v>
      </c>
      <c r="CY22" s="118">
        <v>8.9870000000000001</v>
      </c>
      <c r="CZ22" s="118">
        <v>11.983000000000001</v>
      </c>
      <c r="DA22" s="118">
        <v>14.978999999999999</v>
      </c>
      <c r="DB22" s="118">
        <v>17.975000000000001</v>
      </c>
      <c r="DC22" s="118">
        <v>20.97</v>
      </c>
      <c r="DD22" s="118">
        <v>23.966000000000001</v>
      </c>
      <c r="DE22" s="118">
        <v>26.962</v>
      </c>
      <c r="DF22" s="118">
        <v>0.47399999999999998</v>
      </c>
      <c r="DG22" s="118">
        <v>0.94799999999999995</v>
      </c>
      <c r="DH22" s="118">
        <v>1.423</v>
      </c>
      <c r="DI22" s="118">
        <v>1.897</v>
      </c>
      <c r="DJ22" s="118">
        <v>2.371</v>
      </c>
      <c r="DK22" s="118">
        <v>2.8450000000000002</v>
      </c>
      <c r="DL22" s="118">
        <v>3.32</v>
      </c>
      <c r="DM22" s="118">
        <v>3.794</v>
      </c>
      <c r="DN22" s="118">
        <v>4.2679999999999998</v>
      </c>
      <c r="DO22" s="118">
        <v>4.742</v>
      </c>
      <c r="DP22" s="118">
        <v>5.2169999999999996</v>
      </c>
      <c r="DQ22" s="118">
        <v>5.6909999999999998</v>
      </c>
      <c r="DR22" s="118">
        <v>6.165</v>
      </c>
      <c r="DS22" s="118">
        <v>6.6390000000000002</v>
      </c>
      <c r="DT22" s="118">
        <v>7.1139999999999999</v>
      </c>
      <c r="DU22" s="118">
        <v>7.5880000000000001</v>
      </c>
      <c r="DV22" s="118">
        <v>8.0619999999999994</v>
      </c>
      <c r="DW22" s="118">
        <v>8.5359999999999996</v>
      </c>
      <c r="DX22" s="118">
        <v>9.01</v>
      </c>
      <c r="DY22" s="118">
        <v>9.4849999999999994</v>
      </c>
      <c r="DZ22" s="118">
        <v>9.9589999999999996</v>
      </c>
      <c r="EA22" s="118">
        <v>10.433</v>
      </c>
      <c r="EB22" s="118">
        <v>10.907</v>
      </c>
      <c r="EC22" s="118">
        <v>11.382</v>
      </c>
      <c r="ED22" s="118">
        <v>11.856</v>
      </c>
      <c r="EE22" s="118">
        <v>12.33</v>
      </c>
      <c r="EF22" s="118">
        <v>12.804</v>
      </c>
      <c r="EG22" s="118">
        <v>13.279</v>
      </c>
      <c r="EH22" s="118">
        <v>13.753</v>
      </c>
      <c r="EI22" s="118">
        <v>14.227</v>
      </c>
      <c r="EJ22" s="118">
        <v>18.969000000000001</v>
      </c>
      <c r="EK22" s="118">
        <v>23.712</v>
      </c>
      <c r="EL22" s="118">
        <v>28.454000000000001</v>
      </c>
      <c r="EM22" s="118">
        <v>33.197000000000003</v>
      </c>
      <c r="EN22" s="118">
        <v>37.939</v>
      </c>
      <c r="EO22" s="118">
        <v>42.680999999999997</v>
      </c>
      <c r="EP22" s="118">
        <v>0.26100000000000001</v>
      </c>
      <c r="EQ22" s="118">
        <v>0.52100000000000002</v>
      </c>
      <c r="ER22" s="118">
        <v>0.78200000000000003</v>
      </c>
      <c r="ES22" s="118">
        <v>1.0429999999999999</v>
      </c>
      <c r="ET22" s="118">
        <v>1.3029999999999999</v>
      </c>
      <c r="EU22" s="118">
        <v>1.5640000000000001</v>
      </c>
      <c r="EV22" s="118">
        <v>1.825</v>
      </c>
      <c r="EW22" s="118">
        <v>2.085</v>
      </c>
      <c r="EX22" s="118">
        <v>2.3460000000000001</v>
      </c>
      <c r="EY22" s="118">
        <v>2.6070000000000002</v>
      </c>
      <c r="EZ22" s="118">
        <v>2.867</v>
      </c>
      <c r="FA22" s="118">
        <v>3.1280000000000001</v>
      </c>
      <c r="FB22" s="118">
        <v>3.3889999999999998</v>
      </c>
      <c r="FC22" s="118">
        <v>3.649</v>
      </c>
      <c r="FD22" s="118">
        <v>3.91</v>
      </c>
      <c r="FE22" s="118">
        <v>4.1710000000000003</v>
      </c>
      <c r="FF22" s="118">
        <v>4.431</v>
      </c>
      <c r="FG22" s="118">
        <v>4.6920000000000002</v>
      </c>
      <c r="FH22" s="118">
        <v>4.9530000000000003</v>
      </c>
      <c r="FI22" s="118">
        <v>5.2130000000000001</v>
      </c>
      <c r="FJ22" s="118">
        <v>5.4740000000000002</v>
      </c>
      <c r="FK22" s="118">
        <v>5.7350000000000003</v>
      </c>
      <c r="FL22" s="118">
        <v>5.9950000000000001</v>
      </c>
      <c r="FM22" s="118">
        <v>6.2560000000000002</v>
      </c>
      <c r="FN22" s="118">
        <v>6.5170000000000003</v>
      </c>
      <c r="FO22" s="118">
        <v>6.7770000000000001</v>
      </c>
      <c r="FP22" s="118">
        <v>7.0380000000000003</v>
      </c>
      <c r="FQ22" s="118">
        <v>7.2990000000000004</v>
      </c>
      <c r="FR22" s="118">
        <v>7.5590000000000002</v>
      </c>
      <c r="FS22" s="118">
        <v>7.82</v>
      </c>
      <c r="FT22" s="118">
        <v>10.427</v>
      </c>
      <c r="FU22" s="118">
        <v>13.032999999999999</v>
      </c>
      <c r="FV22" s="118">
        <v>15.64</v>
      </c>
      <c r="FW22" s="118">
        <v>18.245999999999999</v>
      </c>
      <c r="FX22" s="118">
        <v>20.853000000000002</v>
      </c>
      <c r="FY22" s="118">
        <v>23.46</v>
      </c>
      <c r="FZ22" s="118">
        <v>0.36299999999999999</v>
      </c>
      <c r="GA22" s="118">
        <v>0.72599999999999998</v>
      </c>
      <c r="GB22" s="118">
        <v>1.089</v>
      </c>
      <c r="GC22" s="118">
        <v>1.452</v>
      </c>
      <c r="GD22" s="118">
        <v>1.8149999999999999</v>
      </c>
      <c r="GE22" s="118">
        <v>2.1779999999999999</v>
      </c>
      <c r="GF22" s="118">
        <v>2.5409999999999999</v>
      </c>
      <c r="GG22" s="118">
        <v>2.9039999999999999</v>
      </c>
      <c r="GH22" s="118">
        <v>3.2669999999999999</v>
      </c>
      <c r="GI22" s="118">
        <v>3.63</v>
      </c>
      <c r="GJ22" s="118">
        <v>3.9929999999999999</v>
      </c>
      <c r="GK22" s="118">
        <v>4.3559999999999999</v>
      </c>
      <c r="GL22" s="118">
        <v>4.7190000000000003</v>
      </c>
      <c r="GM22" s="118">
        <v>5.0819999999999999</v>
      </c>
      <c r="GN22" s="118">
        <v>5.4450000000000003</v>
      </c>
      <c r="GO22" s="118">
        <v>5.8079999999999998</v>
      </c>
      <c r="GP22" s="118">
        <v>6.1710000000000003</v>
      </c>
      <c r="GQ22" s="118">
        <v>6.5339999999999998</v>
      </c>
      <c r="GR22" s="118">
        <v>6.8970000000000002</v>
      </c>
      <c r="GS22" s="118">
        <v>7.26</v>
      </c>
      <c r="GT22" s="118">
        <v>7.6230000000000002</v>
      </c>
      <c r="GU22" s="118">
        <v>7.9859999999999998</v>
      </c>
      <c r="GV22" s="118">
        <v>8.3490000000000002</v>
      </c>
      <c r="GW22" s="118">
        <v>8.7119999999999997</v>
      </c>
      <c r="GX22" s="118">
        <v>9.0749999999999993</v>
      </c>
      <c r="GY22" s="118">
        <v>9.4380000000000006</v>
      </c>
      <c r="GZ22" s="118">
        <v>9.8010000000000002</v>
      </c>
      <c r="HA22" s="118">
        <v>10.164</v>
      </c>
      <c r="HB22" s="118">
        <v>10.526999999999999</v>
      </c>
      <c r="HC22" s="118">
        <v>10.89</v>
      </c>
      <c r="HD22" s="118">
        <v>14.52</v>
      </c>
      <c r="HE22" s="118">
        <v>18.149000000000001</v>
      </c>
      <c r="HF22" s="118">
        <v>21.779</v>
      </c>
      <c r="HG22" s="118">
        <v>25.408999999999999</v>
      </c>
      <c r="HH22" s="118">
        <v>29.039000000000001</v>
      </c>
      <c r="HI22" s="118">
        <v>32.668999999999997</v>
      </c>
      <c r="HJ22" s="118">
        <v>0</v>
      </c>
      <c r="HK22" s="118">
        <v>0</v>
      </c>
      <c r="HL22" s="118">
        <v>0</v>
      </c>
      <c r="HM22" s="118">
        <v>0</v>
      </c>
      <c r="HN22" s="118">
        <v>0</v>
      </c>
      <c r="HO22" s="118">
        <v>0</v>
      </c>
      <c r="HP22" s="118">
        <v>0</v>
      </c>
      <c r="HQ22" s="118">
        <v>0</v>
      </c>
      <c r="HR22" s="118">
        <v>0</v>
      </c>
      <c r="HS22" s="118">
        <v>0</v>
      </c>
      <c r="HT22" s="118">
        <v>0</v>
      </c>
      <c r="HU22" s="118">
        <v>0</v>
      </c>
      <c r="HV22" s="118">
        <v>0</v>
      </c>
      <c r="HW22" s="118">
        <v>0</v>
      </c>
      <c r="HX22" s="118">
        <v>0</v>
      </c>
      <c r="HY22" s="118">
        <v>0</v>
      </c>
      <c r="HZ22" s="118">
        <v>0</v>
      </c>
      <c r="IA22" s="118">
        <v>0</v>
      </c>
      <c r="IB22" s="118">
        <v>0</v>
      </c>
      <c r="IC22" s="118">
        <v>0</v>
      </c>
      <c r="ID22" s="118">
        <v>0</v>
      </c>
      <c r="IE22" s="118">
        <v>0</v>
      </c>
      <c r="IF22" s="118">
        <v>0</v>
      </c>
      <c r="IG22" s="118">
        <v>0</v>
      </c>
      <c r="IH22" s="118">
        <v>0</v>
      </c>
      <c r="II22" s="118">
        <v>0</v>
      </c>
      <c r="IJ22" s="118">
        <v>0</v>
      </c>
      <c r="IK22" s="118">
        <v>0</v>
      </c>
      <c r="IL22" s="118">
        <v>0</v>
      </c>
      <c r="IM22" s="118">
        <v>0</v>
      </c>
      <c r="IN22" s="118">
        <v>0</v>
      </c>
      <c r="IO22" s="118">
        <v>0</v>
      </c>
      <c r="IP22" s="118">
        <v>0</v>
      </c>
      <c r="IQ22" s="118">
        <v>0</v>
      </c>
      <c r="IR22" s="118">
        <v>0</v>
      </c>
      <c r="IS22" s="118">
        <v>0</v>
      </c>
      <c r="IT22" s="118">
        <v>0</v>
      </c>
      <c r="IU22" s="118">
        <v>0</v>
      </c>
      <c r="IV22" s="118">
        <v>0</v>
      </c>
      <c r="IW22" s="118">
        <v>0</v>
      </c>
      <c r="IX22" s="118">
        <v>0</v>
      </c>
      <c r="IY22" s="118">
        <v>0</v>
      </c>
      <c r="IZ22" s="118">
        <v>0</v>
      </c>
      <c r="JA22" s="118">
        <v>0</v>
      </c>
      <c r="JB22" s="118">
        <v>0</v>
      </c>
      <c r="JC22" s="118">
        <v>0</v>
      </c>
      <c r="JD22" s="118">
        <v>0</v>
      </c>
      <c r="JE22" s="118">
        <v>0</v>
      </c>
      <c r="JF22" s="118">
        <v>0</v>
      </c>
      <c r="JG22" s="118">
        <v>0</v>
      </c>
      <c r="JH22" s="118">
        <v>0</v>
      </c>
      <c r="JI22" s="118">
        <v>0</v>
      </c>
      <c r="JJ22" s="118">
        <v>0</v>
      </c>
      <c r="JK22" s="118">
        <v>0</v>
      </c>
      <c r="JL22" s="118">
        <v>0</v>
      </c>
      <c r="JM22" s="118">
        <v>0</v>
      </c>
      <c r="JN22" s="118">
        <v>0</v>
      </c>
      <c r="JO22" s="118">
        <v>0</v>
      </c>
      <c r="JP22" s="118">
        <v>0</v>
      </c>
      <c r="JQ22" s="118">
        <v>0</v>
      </c>
      <c r="JR22" s="118">
        <v>0</v>
      </c>
      <c r="JS22" s="118">
        <v>0</v>
      </c>
      <c r="JT22" s="118">
        <v>0</v>
      </c>
      <c r="JU22" s="118">
        <v>0</v>
      </c>
      <c r="JV22" s="118">
        <v>0</v>
      </c>
      <c r="JW22" s="118">
        <v>0</v>
      </c>
      <c r="JX22" s="118">
        <v>0</v>
      </c>
      <c r="JY22" s="118">
        <v>0</v>
      </c>
      <c r="JZ22" s="118">
        <v>0</v>
      </c>
      <c r="KA22" s="118">
        <v>0</v>
      </c>
      <c r="KB22" s="118">
        <v>0</v>
      </c>
      <c r="KC22" s="118">
        <v>0</v>
      </c>
      <c r="KD22" s="118">
        <v>0</v>
      </c>
      <c r="KE22" s="118">
        <v>0</v>
      </c>
      <c r="KF22" s="118">
        <v>0</v>
      </c>
      <c r="KG22" s="118">
        <v>0</v>
      </c>
      <c r="KH22" s="118">
        <v>0</v>
      </c>
      <c r="KI22" s="118">
        <v>0</v>
      </c>
      <c r="KJ22" s="118">
        <v>0</v>
      </c>
      <c r="KK22" s="118">
        <v>0</v>
      </c>
      <c r="KL22" s="118">
        <v>0</v>
      </c>
      <c r="KM22" s="118">
        <v>0</v>
      </c>
      <c r="KN22" s="118">
        <v>0</v>
      </c>
      <c r="KO22" s="118">
        <v>0</v>
      </c>
      <c r="KP22" s="118">
        <v>0</v>
      </c>
      <c r="KQ22" s="118">
        <v>0</v>
      </c>
      <c r="KR22" s="118">
        <v>0</v>
      </c>
      <c r="KS22" s="118">
        <v>0</v>
      </c>
      <c r="KT22" s="118">
        <v>0</v>
      </c>
      <c r="KU22" s="118">
        <v>0</v>
      </c>
      <c r="KV22" s="118">
        <v>0</v>
      </c>
      <c r="KW22" s="118">
        <v>0</v>
      </c>
      <c r="KX22" s="118">
        <v>0</v>
      </c>
      <c r="KY22" s="118">
        <v>0</v>
      </c>
      <c r="KZ22" s="118">
        <v>0</v>
      </c>
      <c r="LA22" s="118">
        <v>0</v>
      </c>
      <c r="LB22" s="118">
        <v>0</v>
      </c>
      <c r="LC22" s="118">
        <v>0</v>
      </c>
      <c r="LD22" s="118">
        <v>0</v>
      </c>
      <c r="LE22" s="118">
        <v>0</v>
      </c>
      <c r="LF22" s="118">
        <v>0</v>
      </c>
      <c r="LG22" s="118">
        <v>0</v>
      </c>
      <c r="LH22" s="118">
        <v>0</v>
      </c>
      <c r="LI22" s="118">
        <v>0</v>
      </c>
      <c r="LJ22" s="118">
        <v>0</v>
      </c>
      <c r="LK22" s="118">
        <v>0</v>
      </c>
      <c r="LL22" s="118">
        <v>0</v>
      </c>
      <c r="LM22" s="118">
        <v>0</v>
      </c>
      <c r="LN22" s="118">
        <v>0</v>
      </c>
      <c r="LO22" s="118">
        <v>0</v>
      </c>
      <c r="LP22" s="118">
        <v>0</v>
      </c>
      <c r="LQ22" s="118">
        <v>0</v>
      </c>
      <c r="LR22" s="118">
        <v>0</v>
      </c>
      <c r="LS22" s="118">
        <v>0</v>
      </c>
      <c r="LT22" s="118">
        <v>0</v>
      </c>
      <c r="LU22" s="118">
        <v>0</v>
      </c>
      <c r="LV22" s="118">
        <v>0</v>
      </c>
      <c r="LW22" s="118">
        <v>0</v>
      </c>
      <c r="LX22" s="118">
        <v>0</v>
      </c>
      <c r="LY22" s="118">
        <v>0</v>
      </c>
      <c r="LZ22" s="118">
        <v>0</v>
      </c>
      <c r="MA22" s="118">
        <v>0</v>
      </c>
      <c r="MB22" s="118">
        <v>0</v>
      </c>
      <c r="MC22" s="118">
        <v>0</v>
      </c>
      <c r="MD22" s="118">
        <v>0</v>
      </c>
      <c r="ME22" s="118">
        <v>0</v>
      </c>
      <c r="MF22" s="118">
        <v>0</v>
      </c>
      <c r="MG22" s="118">
        <v>0</v>
      </c>
      <c r="MH22" s="118">
        <v>0</v>
      </c>
      <c r="MI22" s="118">
        <v>0</v>
      </c>
      <c r="MJ22" s="118">
        <v>0</v>
      </c>
      <c r="MK22" s="118">
        <v>0</v>
      </c>
      <c r="ML22" s="118">
        <v>0</v>
      </c>
      <c r="MM22" s="118">
        <v>0</v>
      </c>
      <c r="MN22" s="118">
        <v>0</v>
      </c>
      <c r="MO22" s="118">
        <v>0</v>
      </c>
      <c r="MP22" s="118">
        <v>0</v>
      </c>
      <c r="MQ22" s="118">
        <v>0</v>
      </c>
      <c r="MR22" s="118">
        <v>0</v>
      </c>
      <c r="MS22" s="118">
        <v>0</v>
      </c>
      <c r="MT22" s="118">
        <v>0</v>
      </c>
      <c r="MU22" s="118">
        <v>0</v>
      </c>
      <c r="MV22" s="118">
        <v>0</v>
      </c>
      <c r="MW22" s="118">
        <v>0</v>
      </c>
    </row>
    <row r="23" spans="1:361" x14ac:dyDescent="0.35">
      <c r="A23" s="145" t="s">
        <v>233</v>
      </c>
      <c r="B23" s="118">
        <v>3.9E-2</v>
      </c>
      <c r="C23" s="118">
        <v>7.8E-2</v>
      </c>
      <c r="D23" s="118">
        <v>0.11799999999999999</v>
      </c>
      <c r="E23" s="118">
        <v>0.157</v>
      </c>
      <c r="F23" s="118">
        <v>0.19600000000000001</v>
      </c>
      <c r="G23" s="118">
        <v>0.23499999999999999</v>
      </c>
      <c r="H23" s="118">
        <v>0.27400000000000002</v>
      </c>
      <c r="I23" s="118">
        <v>0.314</v>
      </c>
      <c r="J23" s="118">
        <v>0.35299999999999998</v>
      </c>
      <c r="K23" s="118">
        <v>0.39200000000000002</v>
      </c>
      <c r="L23" s="118">
        <v>0.43099999999999999</v>
      </c>
      <c r="M23" s="118">
        <v>0.47</v>
      </c>
      <c r="N23" s="118">
        <v>0.51</v>
      </c>
      <c r="O23" s="118">
        <v>0.54900000000000004</v>
      </c>
      <c r="P23" s="118">
        <v>0.58799999999999997</v>
      </c>
      <c r="Q23" s="118">
        <v>0.627</v>
      </c>
      <c r="R23" s="118">
        <v>0.66600000000000004</v>
      </c>
      <c r="S23" s="118">
        <v>0.70599999999999996</v>
      </c>
      <c r="T23" s="118">
        <v>0.745</v>
      </c>
      <c r="U23" s="118">
        <v>0.78400000000000003</v>
      </c>
      <c r="V23" s="118">
        <v>0.82299999999999995</v>
      </c>
      <c r="W23" s="118">
        <v>0.86199999999999999</v>
      </c>
      <c r="X23" s="118">
        <v>0.90200000000000002</v>
      </c>
      <c r="Y23" s="118">
        <v>0.94099999999999995</v>
      </c>
      <c r="Z23" s="118">
        <v>0.98</v>
      </c>
      <c r="AA23" s="118">
        <v>1.0189999999999999</v>
      </c>
      <c r="AB23" s="118">
        <v>1.0580000000000001</v>
      </c>
      <c r="AC23" s="118">
        <v>1.0980000000000001</v>
      </c>
      <c r="AD23" s="118">
        <v>1.137</v>
      </c>
      <c r="AE23" s="118">
        <v>1.1759999999999999</v>
      </c>
      <c r="AF23" s="118">
        <v>1.5680000000000001</v>
      </c>
      <c r="AG23" s="118">
        <v>1.96</v>
      </c>
      <c r="AH23" s="118">
        <v>2.3519999999999999</v>
      </c>
      <c r="AI23" s="118">
        <v>2.7440000000000002</v>
      </c>
      <c r="AJ23" s="118">
        <v>3.1360000000000001</v>
      </c>
      <c r="AK23" s="118">
        <v>3.528</v>
      </c>
      <c r="AL23" s="118">
        <v>0.25900000000000001</v>
      </c>
      <c r="AM23" s="118">
        <v>0.51800000000000002</v>
      </c>
      <c r="AN23" s="118">
        <v>0.77600000000000002</v>
      </c>
      <c r="AO23" s="118">
        <v>1.0349999999999999</v>
      </c>
      <c r="AP23" s="118">
        <v>1.294</v>
      </c>
      <c r="AQ23" s="118">
        <v>1.5529999999999999</v>
      </c>
      <c r="AR23" s="118">
        <v>1.8109999999999999</v>
      </c>
      <c r="AS23" s="118">
        <v>2.0699999999999998</v>
      </c>
      <c r="AT23" s="118">
        <v>2.3290000000000002</v>
      </c>
      <c r="AU23" s="118">
        <v>2.5880000000000001</v>
      </c>
      <c r="AV23" s="118">
        <v>2.8460000000000001</v>
      </c>
      <c r="AW23" s="118">
        <v>3.105</v>
      </c>
      <c r="AX23" s="118">
        <v>3.3639999999999999</v>
      </c>
      <c r="AY23" s="118">
        <v>3.6230000000000002</v>
      </c>
      <c r="AZ23" s="118">
        <v>3.8809999999999998</v>
      </c>
      <c r="BA23" s="118">
        <v>4.1399999999999997</v>
      </c>
      <c r="BB23" s="118">
        <v>4.399</v>
      </c>
      <c r="BC23" s="118">
        <v>4.6580000000000004</v>
      </c>
      <c r="BD23" s="118">
        <v>4.9160000000000004</v>
      </c>
      <c r="BE23" s="118">
        <v>5.1749999999999998</v>
      </c>
      <c r="BF23" s="118">
        <v>5.4340000000000002</v>
      </c>
      <c r="BG23" s="118">
        <v>5.6929999999999996</v>
      </c>
      <c r="BH23" s="118">
        <v>5.9509999999999996</v>
      </c>
      <c r="BI23" s="118">
        <v>6.21</v>
      </c>
      <c r="BJ23" s="118">
        <v>6.4690000000000003</v>
      </c>
      <c r="BK23" s="118">
        <v>6.7279999999999998</v>
      </c>
      <c r="BL23" s="118">
        <v>6.9859999999999998</v>
      </c>
      <c r="BM23" s="118">
        <v>7.2450000000000001</v>
      </c>
      <c r="BN23" s="118">
        <v>7.5039999999999996</v>
      </c>
      <c r="BO23" s="118">
        <v>7.7629999999999999</v>
      </c>
      <c r="BP23" s="118">
        <v>10.35</v>
      </c>
      <c r="BQ23" s="118">
        <v>12.938000000000001</v>
      </c>
      <c r="BR23" s="118">
        <v>15.525</v>
      </c>
      <c r="BS23" s="118">
        <v>18.113</v>
      </c>
      <c r="BT23" s="118">
        <v>20.7</v>
      </c>
      <c r="BU23" s="118">
        <v>23.288</v>
      </c>
      <c r="BV23" s="118">
        <v>2.1999999999999999E-2</v>
      </c>
      <c r="BW23" s="118">
        <v>4.3999999999999997E-2</v>
      </c>
      <c r="BX23" s="118">
        <v>6.6000000000000003E-2</v>
      </c>
      <c r="BY23" s="118">
        <v>8.7999999999999995E-2</v>
      </c>
      <c r="BZ23" s="118">
        <v>0.11</v>
      </c>
      <c r="CA23" s="118">
        <v>0.13200000000000001</v>
      </c>
      <c r="CB23" s="118">
        <v>0.154</v>
      </c>
      <c r="CC23" s="118">
        <v>0.17599999999999999</v>
      </c>
      <c r="CD23" s="118">
        <v>0.19800000000000001</v>
      </c>
      <c r="CE23" s="118">
        <v>0.22</v>
      </c>
      <c r="CF23" s="118">
        <v>0.24199999999999999</v>
      </c>
      <c r="CG23" s="118">
        <v>0.26400000000000001</v>
      </c>
      <c r="CH23" s="118">
        <v>0.28599999999999998</v>
      </c>
      <c r="CI23" s="118">
        <v>0.309</v>
      </c>
      <c r="CJ23" s="118">
        <v>0.33100000000000002</v>
      </c>
      <c r="CK23" s="118">
        <v>0.35299999999999998</v>
      </c>
      <c r="CL23" s="118">
        <v>0.375</v>
      </c>
      <c r="CM23" s="118">
        <v>0.39700000000000002</v>
      </c>
      <c r="CN23" s="118">
        <v>0.41899999999999998</v>
      </c>
      <c r="CO23" s="118">
        <v>0.441</v>
      </c>
      <c r="CP23" s="118">
        <v>0.46300000000000002</v>
      </c>
      <c r="CQ23" s="118">
        <v>0.48499999999999999</v>
      </c>
      <c r="CR23" s="118">
        <v>0.50700000000000001</v>
      </c>
      <c r="CS23" s="118">
        <v>0.52900000000000003</v>
      </c>
      <c r="CT23" s="118">
        <v>0.55100000000000005</v>
      </c>
      <c r="CU23" s="118">
        <v>0.57299999999999995</v>
      </c>
      <c r="CV23" s="118">
        <v>0.59499999999999997</v>
      </c>
      <c r="CW23" s="118">
        <v>0.61699999999999999</v>
      </c>
      <c r="CX23" s="118">
        <v>0.63900000000000001</v>
      </c>
      <c r="CY23" s="118">
        <v>0.66100000000000003</v>
      </c>
      <c r="CZ23" s="118">
        <v>0.88100000000000001</v>
      </c>
      <c r="DA23" s="118">
        <v>1.1020000000000001</v>
      </c>
      <c r="DB23" s="118">
        <v>1.3220000000000001</v>
      </c>
      <c r="DC23" s="118">
        <v>1.5429999999999999</v>
      </c>
      <c r="DD23" s="118">
        <v>1.7629999999999999</v>
      </c>
      <c r="DE23" s="118">
        <v>1.9830000000000001</v>
      </c>
      <c r="DF23" s="118">
        <v>1.7999999999999999E-2</v>
      </c>
      <c r="DG23" s="118">
        <v>3.6999999999999998E-2</v>
      </c>
      <c r="DH23" s="118">
        <v>5.5E-2</v>
      </c>
      <c r="DI23" s="118">
        <v>7.3999999999999996E-2</v>
      </c>
      <c r="DJ23" s="118">
        <v>9.1999999999999998E-2</v>
      </c>
      <c r="DK23" s="118">
        <v>0.111</v>
      </c>
      <c r="DL23" s="118">
        <v>0.129</v>
      </c>
      <c r="DM23" s="118">
        <v>0.14799999999999999</v>
      </c>
      <c r="DN23" s="118">
        <v>0.16600000000000001</v>
      </c>
      <c r="DO23" s="118">
        <v>0.185</v>
      </c>
      <c r="DP23" s="118">
        <v>0.20300000000000001</v>
      </c>
      <c r="DQ23" s="118">
        <v>0.222</v>
      </c>
      <c r="DR23" s="118">
        <v>0.24</v>
      </c>
      <c r="DS23" s="118">
        <v>0.25900000000000001</v>
      </c>
      <c r="DT23" s="118">
        <v>0.27700000000000002</v>
      </c>
      <c r="DU23" s="118">
        <v>0.29599999999999999</v>
      </c>
      <c r="DV23" s="118">
        <v>0.314</v>
      </c>
      <c r="DW23" s="118">
        <v>0.33300000000000002</v>
      </c>
      <c r="DX23" s="118">
        <v>0.35099999999999998</v>
      </c>
      <c r="DY23" s="118">
        <v>0.37</v>
      </c>
      <c r="DZ23" s="118">
        <v>0.38800000000000001</v>
      </c>
      <c r="EA23" s="118">
        <v>0.40699999999999997</v>
      </c>
      <c r="EB23" s="118">
        <v>0.42499999999999999</v>
      </c>
      <c r="EC23" s="118">
        <v>0.44400000000000001</v>
      </c>
      <c r="ED23" s="118">
        <v>0.46200000000000002</v>
      </c>
      <c r="EE23" s="118">
        <v>0.48099999999999998</v>
      </c>
      <c r="EF23" s="118">
        <v>0.499</v>
      </c>
      <c r="EG23" s="118">
        <v>0.51800000000000002</v>
      </c>
      <c r="EH23" s="118">
        <v>0.53600000000000003</v>
      </c>
      <c r="EI23" s="118">
        <v>0.55500000000000005</v>
      </c>
      <c r="EJ23" s="118">
        <v>0.73899999999999999</v>
      </c>
      <c r="EK23" s="118">
        <v>0.92400000000000004</v>
      </c>
      <c r="EL23" s="118">
        <v>1.109</v>
      </c>
      <c r="EM23" s="118">
        <v>1.294</v>
      </c>
      <c r="EN23" s="118">
        <v>1.4790000000000001</v>
      </c>
      <c r="EO23" s="118">
        <v>1.6639999999999999</v>
      </c>
      <c r="EP23" s="118">
        <v>6.2E-2</v>
      </c>
      <c r="EQ23" s="118">
        <v>0.124</v>
      </c>
      <c r="ER23" s="118">
        <v>0.187</v>
      </c>
      <c r="ES23" s="118">
        <v>0.249</v>
      </c>
      <c r="ET23" s="118">
        <v>0.311</v>
      </c>
      <c r="EU23" s="118">
        <v>0.373</v>
      </c>
      <c r="EV23" s="118">
        <v>0.435</v>
      </c>
      <c r="EW23" s="118">
        <v>0.497</v>
      </c>
      <c r="EX23" s="118">
        <v>0.56000000000000005</v>
      </c>
      <c r="EY23" s="118">
        <v>0.622</v>
      </c>
      <c r="EZ23" s="118">
        <v>0.68400000000000005</v>
      </c>
      <c r="FA23" s="118">
        <v>0.746</v>
      </c>
      <c r="FB23" s="118">
        <v>0.80800000000000005</v>
      </c>
      <c r="FC23" s="118">
        <v>0.87</v>
      </c>
      <c r="FD23" s="118">
        <v>0.93300000000000005</v>
      </c>
      <c r="FE23" s="118">
        <v>0.995</v>
      </c>
      <c r="FF23" s="118">
        <v>1.0569999999999999</v>
      </c>
      <c r="FG23" s="118">
        <v>1.119</v>
      </c>
      <c r="FH23" s="118">
        <v>1.181</v>
      </c>
      <c r="FI23" s="118">
        <v>1.2430000000000001</v>
      </c>
      <c r="FJ23" s="118">
        <v>1.306</v>
      </c>
      <c r="FK23" s="118">
        <v>1.3680000000000001</v>
      </c>
      <c r="FL23" s="118">
        <v>1.43</v>
      </c>
      <c r="FM23" s="118">
        <v>1.492</v>
      </c>
      <c r="FN23" s="118">
        <v>1.554</v>
      </c>
      <c r="FO23" s="118">
        <v>1.6160000000000001</v>
      </c>
      <c r="FP23" s="118">
        <v>1.679</v>
      </c>
      <c r="FQ23" s="118">
        <v>1.7410000000000001</v>
      </c>
      <c r="FR23" s="118">
        <v>1.8029999999999999</v>
      </c>
      <c r="FS23" s="118">
        <v>1.865</v>
      </c>
      <c r="FT23" s="118">
        <v>2.4870000000000001</v>
      </c>
      <c r="FU23" s="118">
        <v>3.1080000000000001</v>
      </c>
      <c r="FV23" s="118">
        <v>3.73</v>
      </c>
      <c r="FW23" s="118">
        <v>4.3520000000000003</v>
      </c>
      <c r="FX23" s="118">
        <v>4.9740000000000002</v>
      </c>
      <c r="FY23" s="118">
        <v>5.5949999999999998</v>
      </c>
      <c r="FZ23" s="118">
        <v>5.8999999999999997E-2</v>
      </c>
      <c r="GA23" s="118">
        <v>0.11799999999999999</v>
      </c>
      <c r="GB23" s="118">
        <v>0.17799999999999999</v>
      </c>
      <c r="GC23" s="118">
        <v>0.23699999999999999</v>
      </c>
      <c r="GD23" s="118">
        <v>0.29599999999999999</v>
      </c>
      <c r="GE23" s="118">
        <v>0.35499999999999998</v>
      </c>
      <c r="GF23" s="118">
        <v>0.41399999999999998</v>
      </c>
      <c r="GG23" s="118">
        <v>0.47299999999999998</v>
      </c>
      <c r="GH23" s="118">
        <v>0.53300000000000003</v>
      </c>
      <c r="GI23" s="118">
        <v>0.59199999999999997</v>
      </c>
      <c r="GJ23" s="118">
        <v>0.65100000000000002</v>
      </c>
      <c r="GK23" s="118">
        <v>0.71</v>
      </c>
      <c r="GL23" s="118">
        <v>0.76900000000000002</v>
      </c>
      <c r="GM23" s="118">
        <v>0.82799999999999996</v>
      </c>
      <c r="GN23" s="118">
        <v>0.88800000000000001</v>
      </c>
      <c r="GO23" s="118">
        <v>0.94699999999999995</v>
      </c>
      <c r="GP23" s="118">
        <v>1.006</v>
      </c>
      <c r="GQ23" s="118">
        <v>1.0649999999999999</v>
      </c>
      <c r="GR23" s="118">
        <v>1.1240000000000001</v>
      </c>
      <c r="GS23" s="118">
        <v>1.1830000000000001</v>
      </c>
      <c r="GT23" s="118">
        <v>1.2430000000000001</v>
      </c>
      <c r="GU23" s="118">
        <v>1.302</v>
      </c>
      <c r="GV23" s="118">
        <v>1.361</v>
      </c>
      <c r="GW23" s="118">
        <v>1.42</v>
      </c>
      <c r="GX23" s="118">
        <v>1.4790000000000001</v>
      </c>
      <c r="GY23" s="118">
        <v>1.538</v>
      </c>
      <c r="GZ23" s="118">
        <v>1.5980000000000001</v>
      </c>
      <c r="HA23" s="118">
        <v>1.657</v>
      </c>
      <c r="HB23" s="118">
        <v>1.716</v>
      </c>
      <c r="HC23" s="118">
        <v>1.7749999999999999</v>
      </c>
      <c r="HD23" s="118">
        <v>2.367</v>
      </c>
      <c r="HE23" s="118">
        <v>2.9580000000000002</v>
      </c>
      <c r="HF23" s="118">
        <v>3.55</v>
      </c>
      <c r="HG23" s="118">
        <v>4.1420000000000003</v>
      </c>
      <c r="HH23" s="118">
        <v>4.734</v>
      </c>
      <c r="HI23" s="118">
        <v>5.3250000000000002</v>
      </c>
      <c r="HJ23" s="118">
        <v>0</v>
      </c>
      <c r="HK23" s="118">
        <v>0</v>
      </c>
      <c r="HL23" s="118">
        <v>0</v>
      </c>
      <c r="HM23" s="118">
        <v>0</v>
      </c>
      <c r="HN23" s="118">
        <v>0</v>
      </c>
      <c r="HO23" s="118">
        <v>0</v>
      </c>
      <c r="HP23" s="118">
        <v>0</v>
      </c>
      <c r="HQ23" s="118">
        <v>0</v>
      </c>
      <c r="HR23" s="118">
        <v>0</v>
      </c>
      <c r="HS23" s="118">
        <v>0</v>
      </c>
      <c r="HT23" s="118">
        <v>0</v>
      </c>
      <c r="HU23" s="118">
        <v>0</v>
      </c>
      <c r="HV23" s="118">
        <v>0</v>
      </c>
      <c r="HW23" s="118">
        <v>0</v>
      </c>
      <c r="HX23" s="118">
        <v>0</v>
      </c>
      <c r="HY23" s="118">
        <v>0</v>
      </c>
      <c r="HZ23" s="118">
        <v>0</v>
      </c>
      <c r="IA23" s="118">
        <v>0</v>
      </c>
      <c r="IB23" s="118">
        <v>0</v>
      </c>
      <c r="IC23" s="118">
        <v>0</v>
      </c>
      <c r="ID23" s="118">
        <v>0</v>
      </c>
      <c r="IE23" s="118">
        <v>0</v>
      </c>
      <c r="IF23" s="118">
        <v>0</v>
      </c>
      <c r="IG23" s="118">
        <v>0</v>
      </c>
      <c r="IH23" s="118">
        <v>0</v>
      </c>
      <c r="II23" s="118">
        <v>0</v>
      </c>
      <c r="IJ23" s="118">
        <v>0</v>
      </c>
      <c r="IK23" s="118">
        <v>0</v>
      </c>
      <c r="IL23" s="118">
        <v>0</v>
      </c>
      <c r="IM23" s="118">
        <v>0</v>
      </c>
      <c r="IN23" s="118">
        <v>0</v>
      </c>
      <c r="IO23" s="118">
        <v>0</v>
      </c>
      <c r="IP23" s="118">
        <v>0</v>
      </c>
      <c r="IQ23" s="118">
        <v>0</v>
      </c>
      <c r="IR23" s="118">
        <v>0</v>
      </c>
      <c r="IS23" s="118">
        <v>0</v>
      </c>
      <c r="IT23" s="118">
        <v>0</v>
      </c>
      <c r="IU23" s="118">
        <v>0</v>
      </c>
      <c r="IV23" s="118">
        <v>0</v>
      </c>
      <c r="IW23" s="118">
        <v>0</v>
      </c>
      <c r="IX23" s="118">
        <v>0</v>
      </c>
      <c r="IY23" s="118">
        <v>0</v>
      </c>
      <c r="IZ23" s="118">
        <v>0</v>
      </c>
      <c r="JA23" s="118">
        <v>0</v>
      </c>
      <c r="JB23" s="118">
        <v>0</v>
      </c>
      <c r="JC23" s="118">
        <v>0</v>
      </c>
      <c r="JD23" s="118">
        <v>0</v>
      </c>
      <c r="JE23" s="118">
        <v>0</v>
      </c>
      <c r="JF23" s="118">
        <v>0</v>
      </c>
      <c r="JG23" s="118">
        <v>0</v>
      </c>
      <c r="JH23" s="118">
        <v>0</v>
      </c>
      <c r="JI23" s="118">
        <v>0</v>
      </c>
      <c r="JJ23" s="118">
        <v>0</v>
      </c>
      <c r="JK23" s="118">
        <v>0</v>
      </c>
      <c r="JL23" s="118">
        <v>0</v>
      </c>
      <c r="JM23" s="118">
        <v>0</v>
      </c>
      <c r="JN23" s="118">
        <v>0</v>
      </c>
      <c r="JO23" s="118">
        <v>0</v>
      </c>
      <c r="JP23" s="118">
        <v>0</v>
      </c>
      <c r="JQ23" s="118">
        <v>0</v>
      </c>
      <c r="JR23" s="118">
        <v>0</v>
      </c>
      <c r="JS23" s="118">
        <v>0</v>
      </c>
      <c r="JT23" s="118">
        <v>0</v>
      </c>
      <c r="JU23" s="118">
        <v>0</v>
      </c>
      <c r="JV23" s="118">
        <v>0</v>
      </c>
      <c r="JW23" s="118">
        <v>0</v>
      </c>
      <c r="JX23" s="118">
        <v>0</v>
      </c>
      <c r="JY23" s="118">
        <v>0</v>
      </c>
      <c r="JZ23" s="118">
        <v>0</v>
      </c>
      <c r="KA23" s="118">
        <v>0</v>
      </c>
      <c r="KB23" s="118">
        <v>0</v>
      </c>
      <c r="KC23" s="118">
        <v>0</v>
      </c>
      <c r="KD23" s="118">
        <v>0</v>
      </c>
      <c r="KE23" s="118">
        <v>0</v>
      </c>
      <c r="KF23" s="118">
        <v>0</v>
      </c>
      <c r="KG23" s="118">
        <v>0</v>
      </c>
      <c r="KH23" s="118">
        <v>0</v>
      </c>
      <c r="KI23" s="118">
        <v>0</v>
      </c>
      <c r="KJ23" s="118">
        <v>0</v>
      </c>
      <c r="KK23" s="118">
        <v>0</v>
      </c>
      <c r="KL23" s="118">
        <v>0</v>
      </c>
      <c r="KM23" s="118">
        <v>0</v>
      </c>
      <c r="KN23" s="118">
        <v>0</v>
      </c>
      <c r="KO23" s="118">
        <v>0</v>
      </c>
      <c r="KP23" s="118">
        <v>0</v>
      </c>
      <c r="KQ23" s="118">
        <v>0</v>
      </c>
      <c r="KR23" s="118">
        <v>0</v>
      </c>
      <c r="KS23" s="118">
        <v>0</v>
      </c>
      <c r="KT23" s="118">
        <v>0</v>
      </c>
      <c r="KU23" s="118">
        <v>0</v>
      </c>
      <c r="KV23" s="118">
        <v>0</v>
      </c>
      <c r="KW23" s="118">
        <v>0</v>
      </c>
      <c r="KX23" s="118">
        <v>0</v>
      </c>
      <c r="KY23" s="118">
        <v>0</v>
      </c>
      <c r="KZ23" s="118">
        <v>0</v>
      </c>
      <c r="LA23" s="118">
        <v>0</v>
      </c>
      <c r="LB23" s="118">
        <v>0</v>
      </c>
      <c r="LC23" s="118">
        <v>0</v>
      </c>
      <c r="LD23" s="118">
        <v>0</v>
      </c>
      <c r="LE23" s="118">
        <v>0</v>
      </c>
      <c r="LF23" s="118">
        <v>0</v>
      </c>
      <c r="LG23" s="118">
        <v>0</v>
      </c>
      <c r="LH23" s="118">
        <v>0</v>
      </c>
      <c r="LI23" s="118">
        <v>0</v>
      </c>
      <c r="LJ23" s="118">
        <v>0</v>
      </c>
      <c r="LK23" s="118">
        <v>0</v>
      </c>
      <c r="LL23" s="118">
        <v>0</v>
      </c>
      <c r="LM23" s="118">
        <v>0</v>
      </c>
      <c r="LN23" s="118">
        <v>0</v>
      </c>
      <c r="LO23" s="118">
        <v>0</v>
      </c>
      <c r="LP23" s="118">
        <v>0</v>
      </c>
      <c r="LQ23" s="118">
        <v>0</v>
      </c>
      <c r="LR23" s="118">
        <v>0</v>
      </c>
      <c r="LS23" s="118">
        <v>0</v>
      </c>
      <c r="LT23" s="118">
        <v>0</v>
      </c>
      <c r="LU23" s="118">
        <v>0</v>
      </c>
      <c r="LV23" s="118">
        <v>0</v>
      </c>
      <c r="LW23" s="118">
        <v>0</v>
      </c>
      <c r="LX23" s="118">
        <v>0</v>
      </c>
      <c r="LY23" s="118">
        <v>0</v>
      </c>
      <c r="LZ23" s="118">
        <v>0</v>
      </c>
      <c r="MA23" s="118">
        <v>0</v>
      </c>
      <c r="MB23" s="118">
        <v>0</v>
      </c>
      <c r="MC23" s="118">
        <v>0</v>
      </c>
      <c r="MD23" s="118">
        <v>0</v>
      </c>
      <c r="ME23" s="118">
        <v>0</v>
      </c>
      <c r="MF23" s="118">
        <v>0</v>
      </c>
      <c r="MG23" s="118">
        <v>0</v>
      </c>
      <c r="MH23" s="118">
        <v>0</v>
      </c>
      <c r="MI23" s="118">
        <v>0</v>
      </c>
      <c r="MJ23" s="118">
        <v>0</v>
      </c>
      <c r="MK23" s="118">
        <v>0</v>
      </c>
      <c r="ML23" s="118">
        <v>0</v>
      </c>
      <c r="MM23" s="118">
        <v>0</v>
      </c>
      <c r="MN23" s="118">
        <v>0</v>
      </c>
      <c r="MO23" s="118">
        <v>0</v>
      </c>
      <c r="MP23" s="118">
        <v>0</v>
      </c>
      <c r="MQ23" s="118">
        <v>0</v>
      </c>
      <c r="MR23" s="118">
        <v>0</v>
      </c>
      <c r="MS23" s="118">
        <v>0</v>
      </c>
      <c r="MT23" s="118">
        <v>0</v>
      </c>
      <c r="MU23" s="118">
        <v>0</v>
      </c>
      <c r="MV23" s="118">
        <v>0</v>
      </c>
      <c r="MW23" s="118">
        <v>0</v>
      </c>
    </row>
    <row r="24" spans="1:361" x14ac:dyDescent="0.35">
      <c r="A24" s="145" t="s">
        <v>234</v>
      </c>
      <c r="B24" s="118">
        <v>4.2000000000000003E-2</v>
      </c>
      <c r="C24" s="118">
        <v>8.3000000000000004E-2</v>
      </c>
      <c r="D24" s="118">
        <v>0.125</v>
      </c>
      <c r="E24" s="118">
        <v>0.16700000000000001</v>
      </c>
      <c r="F24" s="118">
        <v>0.20799999999999999</v>
      </c>
      <c r="G24" s="118">
        <v>0.25</v>
      </c>
      <c r="H24" s="118">
        <v>0.29199999999999998</v>
      </c>
      <c r="I24" s="118">
        <v>0.33300000000000002</v>
      </c>
      <c r="J24" s="118">
        <v>0.375</v>
      </c>
      <c r="K24" s="118">
        <v>0.41699999999999998</v>
      </c>
      <c r="L24" s="118">
        <v>0.45800000000000002</v>
      </c>
      <c r="M24" s="118">
        <v>0.5</v>
      </c>
      <c r="N24" s="118">
        <v>0.54200000000000004</v>
      </c>
      <c r="O24" s="118">
        <v>0.58299999999999996</v>
      </c>
      <c r="P24" s="118">
        <v>0.625</v>
      </c>
      <c r="Q24" s="118">
        <v>0.66700000000000004</v>
      </c>
      <c r="R24" s="118">
        <v>0.70799999999999996</v>
      </c>
      <c r="S24" s="118">
        <v>0.75</v>
      </c>
      <c r="T24" s="118">
        <v>0.79200000000000004</v>
      </c>
      <c r="U24" s="118">
        <v>0.83299999999999996</v>
      </c>
      <c r="V24" s="118">
        <v>0.875</v>
      </c>
      <c r="W24" s="118">
        <v>0.91700000000000004</v>
      </c>
      <c r="X24" s="118">
        <v>0.95799999999999996</v>
      </c>
      <c r="Y24" s="118">
        <v>1</v>
      </c>
      <c r="Z24" s="118">
        <v>1.0409999999999999</v>
      </c>
      <c r="AA24" s="118">
        <v>1.083</v>
      </c>
      <c r="AB24" s="118">
        <v>1.125</v>
      </c>
      <c r="AC24" s="118">
        <v>1.1659999999999999</v>
      </c>
      <c r="AD24" s="118">
        <v>1.208</v>
      </c>
      <c r="AE24" s="118">
        <v>1.25</v>
      </c>
      <c r="AF24" s="118">
        <v>1.6659999999999999</v>
      </c>
      <c r="AG24" s="118">
        <v>2.0830000000000002</v>
      </c>
      <c r="AH24" s="118">
        <v>2.5</v>
      </c>
      <c r="AI24" s="118">
        <v>2.9159999999999999</v>
      </c>
      <c r="AJ24" s="118">
        <v>3.3330000000000002</v>
      </c>
      <c r="AK24" s="118">
        <v>3.7490000000000001</v>
      </c>
      <c r="AL24" s="118">
        <v>0.40600000000000003</v>
      </c>
      <c r="AM24" s="118">
        <v>0.81200000000000006</v>
      </c>
      <c r="AN24" s="118">
        <v>1.218</v>
      </c>
      <c r="AO24" s="118">
        <v>1.623</v>
      </c>
      <c r="AP24" s="118">
        <v>2.0289999999999999</v>
      </c>
      <c r="AQ24" s="118">
        <v>2.4350000000000001</v>
      </c>
      <c r="AR24" s="118">
        <v>2.8410000000000002</v>
      </c>
      <c r="AS24" s="118">
        <v>3.2469999999999999</v>
      </c>
      <c r="AT24" s="118">
        <v>3.653</v>
      </c>
      <c r="AU24" s="118">
        <v>4.0590000000000002</v>
      </c>
      <c r="AV24" s="118">
        <v>4.4640000000000004</v>
      </c>
      <c r="AW24" s="118">
        <v>4.87</v>
      </c>
      <c r="AX24" s="118">
        <v>5.2759999999999998</v>
      </c>
      <c r="AY24" s="118">
        <v>5.6820000000000004</v>
      </c>
      <c r="AZ24" s="118">
        <v>6.0880000000000001</v>
      </c>
      <c r="BA24" s="118">
        <v>6.4939999999999998</v>
      </c>
      <c r="BB24" s="118">
        <v>6.9</v>
      </c>
      <c r="BC24" s="118">
        <v>7.3049999999999997</v>
      </c>
      <c r="BD24" s="118">
        <v>7.7110000000000003</v>
      </c>
      <c r="BE24" s="118">
        <v>8.1170000000000009</v>
      </c>
      <c r="BF24" s="118">
        <v>8.5229999999999997</v>
      </c>
      <c r="BG24" s="118">
        <v>8.9290000000000003</v>
      </c>
      <c r="BH24" s="118">
        <v>9.3350000000000009</v>
      </c>
      <c r="BI24" s="118">
        <v>9.7409999999999997</v>
      </c>
      <c r="BJ24" s="118">
        <v>10.146000000000001</v>
      </c>
      <c r="BK24" s="118">
        <v>10.552</v>
      </c>
      <c r="BL24" s="118">
        <v>10.958</v>
      </c>
      <c r="BM24" s="118">
        <v>11.364000000000001</v>
      </c>
      <c r="BN24" s="118">
        <v>11.77</v>
      </c>
      <c r="BO24" s="118">
        <v>12.176</v>
      </c>
      <c r="BP24" s="118">
        <v>16.234000000000002</v>
      </c>
      <c r="BQ24" s="118">
        <v>20.292999999999999</v>
      </c>
      <c r="BR24" s="118">
        <v>24.350999999999999</v>
      </c>
      <c r="BS24" s="118">
        <v>28.41</v>
      </c>
      <c r="BT24" s="118">
        <v>32.468000000000004</v>
      </c>
      <c r="BU24" s="118">
        <v>36.527000000000001</v>
      </c>
      <c r="BV24" s="118">
        <v>4.8000000000000001E-2</v>
      </c>
      <c r="BW24" s="118">
        <v>9.6000000000000002E-2</v>
      </c>
      <c r="BX24" s="118">
        <v>0.14499999999999999</v>
      </c>
      <c r="BY24" s="118">
        <v>0.193</v>
      </c>
      <c r="BZ24" s="118">
        <v>0.24099999999999999</v>
      </c>
      <c r="CA24" s="118">
        <v>0.28899999999999998</v>
      </c>
      <c r="CB24" s="118">
        <v>0.33700000000000002</v>
      </c>
      <c r="CC24" s="118">
        <v>0.38500000000000001</v>
      </c>
      <c r="CD24" s="118">
        <v>0.434</v>
      </c>
      <c r="CE24" s="118">
        <v>0.48199999999999998</v>
      </c>
      <c r="CF24" s="118">
        <v>0.53</v>
      </c>
      <c r="CG24" s="118">
        <v>0.57799999999999996</v>
      </c>
      <c r="CH24" s="118">
        <v>0.626</v>
      </c>
      <c r="CI24" s="118">
        <v>0.67400000000000004</v>
      </c>
      <c r="CJ24" s="118">
        <v>0.72299999999999998</v>
      </c>
      <c r="CK24" s="118">
        <v>0.77100000000000002</v>
      </c>
      <c r="CL24" s="118">
        <v>0.81899999999999995</v>
      </c>
      <c r="CM24" s="118">
        <v>0.86699999999999999</v>
      </c>
      <c r="CN24" s="118">
        <v>0.91500000000000004</v>
      </c>
      <c r="CO24" s="118">
        <v>0.96299999999999997</v>
      </c>
      <c r="CP24" s="118">
        <v>1.012</v>
      </c>
      <c r="CQ24" s="118">
        <v>1.06</v>
      </c>
      <c r="CR24" s="118">
        <v>1.1080000000000001</v>
      </c>
      <c r="CS24" s="118">
        <v>1.1559999999999999</v>
      </c>
      <c r="CT24" s="118">
        <v>1.204</v>
      </c>
      <c r="CU24" s="118">
        <v>1.2529999999999999</v>
      </c>
      <c r="CV24" s="118">
        <v>1.3009999999999999</v>
      </c>
      <c r="CW24" s="118">
        <v>1.349</v>
      </c>
      <c r="CX24" s="118">
        <v>1.397</v>
      </c>
      <c r="CY24" s="118">
        <v>1.4450000000000001</v>
      </c>
      <c r="CZ24" s="118">
        <v>1.927</v>
      </c>
      <c r="DA24" s="118">
        <v>2.4089999999999998</v>
      </c>
      <c r="DB24" s="118">
        <v>2.89</v>
      </c>
      <c r="DC24" s="118">
        <v>3.3719999999999999</v>
      </c>
      <c r="DD24" s="118">
        <v>3.8540000000000001</v>
      </c>
      <c r="DE24" s="118">
        <v>4.3360000000000003</v>
      </c>
      <c r="DF24" s="118">
        <v>0.2</v>
      </c>
      <c r="DG24" s="118">
        <v>0.40100000000000002</v>
      </c>
      <c r="DH24" s="118">
        <v>0.60099999999999998</v>
      </c>
      <c r="DI24" s="118">
        <v>0.80200000000000005</v>
      </c>
      <c r="DJ24" s="118">
        <v>1.002</v>
      </c>
      <c r="DK24" s="118">
        <v>1.2030000000000001</v>
      </c>
      <c r="DL24" s="118">
        <v>1.403</v>
      </c>
      <c r="DM24" s="118">
        <v>1.6040000000000001</v>
      </c>
      <c r="DN24" s="118">
        <v>1.804</v>
      </c>
      <c r="DO24" s="118">
        <v>2.0049999999999999</v>
      </c>
      <c r="DP24" s="118">
        <v>2.2050000000000001</v>
      </c>
      <c r="DQ24" s="118">
        <v>2.4060000000000001</v>
      </c>
      <c r="DR24" s="118">
        <v>2.6059999999999999</v>
      </c>
      <c r="DS24" s="118">
        <v>2.8069999999999999</v>
      </c>
      <c r="DT24" s="118">
        <v>3.0070000000000001</v>
      </c>
      <c r="DU24" s="118">
        <v>3.2080000000000002</v>
      </c>
      <c r="DV24" s="118">
        <v>3.4079999999999999</v>
      </c>
      <c r="DW24" s="118">
        <v>3.609</v>
      </c>
      <c r="DX24" s="118">
        <v>3.8090000000000002</v>
      </c>
      <c r="DY24" s="118">
        <v>4.0090000000000003</v>
      </c>
      <c r="DZ24" s="118">
        <v>4.21</v>
      </c>
      <c r="EA24" s="118">
        <v>4.41</v>
      </c>
      <c r="EB24" s="118">
        <v>4.6109999999999998</v>
      </c>
      <c r="EC24" s="118">
        <v>4.8109999999999999</v>
      </c>
      <c r="ED24" s="118">
        <v>5.0119999999999996</v>
      </c>
      <c r="EE24" s="118">
        <v>5.2119999999999997</v>
      </c>
      <c r="EF24" s="118">
        <v>5.4130000000000003</v>
      </c>
      <c r="EG24" s="118">
        <v>5.6130000000000004</v>
      </c>
      <c r="EH24" s="118">
        <v>5.8140000000000001</v>
      </c>
      <c r="EI24" s="118">
        <v>6.0140000000000002</v>
      </c>
      <c r="EJ24" s="118">
        <v>8.0190000000000001</v>
      </c>
      <c r="EK24" s="118">
        <v>10.023999999999999</v>
      </c>
      <c r="EL24" s="118">
        <v>12.028</v>
      </c>
      <c r="EM24" s="118">
        <v>14.032999999999999</v>
      </c>
      <c r="EN24" s="118">
        <v>16.038</v>
      </c>
      <c r="EO24" s="118">
        <v>18.042999999999999</v>
      </c>
      <c r="EP24" s="118">
        <v>8.1000000000000003E-2</v>
      </c>
      <c r="EQ24" s="118">
        <v>0.16300000000000001</v>
      </c>
      <c r="ER24" s="118">
        <v>0.24399999999999999</v>
      </c>
      <c r="ES24" s="118">
        <v>0.32600000000000001</v>
      </c>
      <c r="ET24" s="118">
        <v>0.40699999999999997</v>
      </c>
      <c r="EU24" s="118">
        <v>0.48899999999999999</v>
      </c>
      <c r="EV24" s="118">
        <v>0.56999999999999995</v>
      </c>
      <c r="EW24" s="118">
        <v>0.65100000000000002</v>
      </c>
      <c r="EX24" s="118">
        <v>0.73299999999999998</v>
      </c>
      <c r="EY24" s="118">
        <v>0.81399999999999995</v>
      </c>
      <c r="EZ24" s="118">
        <v>0.89600000000000002</v>
      </c>
      <c r="FA24" s="118">
        <v>0.97699999999999998</v>
      </c>
      <c r="FB24" s="118">
        <v>1.0580000000000001</v>
      </c>
      <c r="FC24" s="118">
        <v>1.1399999999999999</v>
      </c>
      <c r="FD24" s="118">
        <v>1.2210000000000001</v>
      </c>
      <c r="FE24" s="118">
        <v>1.3029999999999999</v>
      </c>
      <c r="FF24" s="118">
        <v>1.3839999999999999</v>
      </c>
      <c r="FG24" s="118">
        <v>1.466</v>
      </c>
      <c r="FH24" s="118">
        <v>1.5469999999999999</v>
      </c>
      <c r="FI24" s="118">
        <v>1.6279999999999999</v>
      </c>
      <c r="FJ24" s="118">
        <v>1.71</v>
      </c>
      <c r="FK24" s="118">
        <v>1.7909999999999999</v>
      </c>
      <c r="FL24" s="118">
        <v>1.873</v>
      </c>
      <c r="FM24" s="118">
        <v>1.954</v>
      </c>
      <c r="FN24" s="118">
        <v>2.0350000000000001</v>
      </c>
      <c r="FO24" s="118">
        <v>2.117</v>
      </c>
      <c r="FP24" s="118">
        <v>2.198</v>
      </c>
      <c r="FQ24" s="118">
        <v>2.2799999999999998</v>
      </c>
      <c r="FR24" s="118">
        <v>2.3610000000000002</v>
      </c>
      <c r="FS24" s="118">
        <v>2.4430000000000001</v>
      </c>
      <c r="FT24" s="118">
        <v>3.2570000000000001</v>
      </c>
      <c r="FU24" s="118">
        <v>4.0709999999999997</v>
      </c>
      <c r="FV24" s="118">
        <v>4.8849999999999998</v>
      </c>
      <c r="FW24" s="118">
        <v>5.6989999999999998</v>
      </c>
      <c r="FX24" s="118">
        <v>6.5129999999999999</v>
      </c>
      <c r="FY24" s="118">
        <v>7.3280000000000003</v>
      </c>
      <c r="FZ24" s="118">
        <v>7.0000000000000007E-2</v>
      </c>
      <c r="GA24" s="118">
        <v>0.14000000000000001</v>
      </c>
      <c r="GB24" s="118">
        <v>0.21</v>
      </c>
      <c r="GC24" s="118">
        <v>0.28000000000000003</v>
      </c>
      <c r="GD24" s="118">
        <v>0.35</v>
      </c>
      <c r="GE24" s="118">
        <v>0.42</v>
      </c>
      <c r="GF24" s="118">
        <v>0.49</v>
      </c>
      <c r="GG24" s="118">
        <v>0.56000000000000005</v>
      </c>
      <c r="GH24" s="118">
        <v>0.63</v>
      </c>
      <c r="GI24" s="118">
        <v>0.7</v>
      </c>
      <c r="GJ24" s="118">
        <v>0.77</v>
      </c>
      <c r="GK24" s="118">
        <v>0.84</v>
      </c>
      <c r="GL24" s="118">
        <v>0.91</v>
      </c>
      <c r="GM24" s="118">
        <v>0.98</v>
      </c>
      <c r="GN24" s="118">
        <v>1.05</v>
      </c>
      <c r="GO24" s="118">
        <v>1.1200000000000001</v>
      </c>
      <c r="GP24" s="118">
        <v>1.19</v>
      </c>
      <c r="GQ24" s="118">
        <v>1.26</v>
      </c>
      <c r="GR24" s="118">
        <v>1.329</v>
      </c>
      <c r="GS24" s="118">
        <v>1.399</v>
      </c>
      <c r="GT24" s="118">
        <v>1.4690000000000001</v>
      </c>
      <c r="GU24" s="118">
        <v>1.5389999999999999</v>
      </c>
      <c r="GV24" s="118">
        <v>1.609</v>
      </c>
      <c r="GW24" s="118">
        <v>1.679</v>
      </c>
      <c r="GX24" s="118">
        <v>1.7490000000000001</v>
      </c>
      <c r="GY24" s="118">
        <v>1.819</v>
      </c>
      <c r="GZ24" s="118">
        <v>1.889</v>
      </c>
      <c r="HA24" s="118">
        <v>1.9590000000000001</v>
      </c>
      <c r="HB24" s="118">
        <v>2.0289999999999999</v>
      </c>
      <c r="HC24" s="118">
        <v>2.0990000000000002</v>
      </c>
      <c r="HD24" s="118">
        <v>2.7989999999999999</v>
      </c>
      <c r="HE24" s="118">
        <v>3.4990000000000001</v>
      </c>
      <c r="HF24" s="118">
        <v>4.1980000000000004</v>
      </c>
      <c r="HG24" s="118">
        <v>4.8979999999999997</v>
      </c>
      <c r="HH24" s="118">
        <v>5.5979999999999999</v>
      </c>
      <c r="HI24" s="118">
        <v>6.298</v>
      </c>
      <c r="HJ24" s="118">
        <v>0</v>
      </c>
      <c r="HK24" s="118">
        <v>0</v>
      </c>
      <c r="HL24" s="118">
        <v>0</v>
      </c>
      <c r="HM24" s="118">
        <v>0</v>
      </c>
      <c r="HN24" s="118">
        <v>0</v>
      </c>
      <c r="HO24" s="118">
        <v>0</v>
      </c>
      <c r="HP24" s="118">
        <v>0</v>
      </c>
      <c r="HQ24" s="118">
        <v>0</v>
      </c>
      <c r="HR24" s="118">
        <v>0</v>
      </c>
      <c r="HS24" s="118">
        <v>0</v>
      </c>
      <c r="HT24" s="118">
        <v>0</v>
      </c>
      <c r="HU24" s="118">
        <v>0</v>
      </c>
      <c r="HV24" s="118">
        <v>0</v>
      </c>
      <c r="HW24" s="118">
        <v>0</v>
      </c>
      <c r="HX24" s="118">
        <v>0</v>
      </c>
      <c r="HY24" s="118">
        <v>0</v>
      </c>
      <c r="HZ24" s="118">
        <v>0</v>
      </c>
      <c r="IA24" s="118">
        <v>0</v>
      </c>
      <c r="IB24" s="118">
        <v>0</v>
      </c>
      <c r="IC24" s="118">
        <v>0</v>
      </c>
      <c r="ID24" s="118">
        <v>0</v>
      </c>
      <c r="IE24" s="118">
        <v>0</v>
      </c>
      <c r="IF24" s="118">
        <v>0</v>
      </c>
      <c r="IG24" s="118">
        <v>0</v>
      </c>
      <c r="IH24" s="118">
        <v>0</v>
      </c>
      <c r="II24" s="118">
        <v>0</v>
      </c>
      <c r="IJ24" s="118">
        <v>0</v>
      </c>
      <c r="IK24" s="118">
        <v>0</v>
      </c>
      <c r="IL24" s="118">
        <v>0</v>
      </c>
      <c r="IM24" s="118">
        <v>0</v>
      </c>
      <c r="IN24" s="118">
        <v>0</v>
      </c>
      <c r="IO24" s="118">
        <v>0</v>
      </c>
      <c r="IP24" s="118">
        <v>0</v>
      </c>
      <c r="IQ24" s="118">
        <v>0</v>
      </c>
      <c r="IR24" s="118">
        <v>0</v>
      </c>
      <c r="IS24" s="118">
        <v>0</v>
      </c>
      <c r="IT24" s="118">
        <v>0</v>
      </c>
      <c r="IU24" s="118">
        <v>0</v>
      </c>
      <c r="IV24" s="118">
        <v>0</v>
      </c>
      <c r="IW24" s="118">
        <v>0</v>
      </c>
      <c r="IX24" s="118">
        <v>0</v>
      </c>
      <c r="IY24" s="118">
        <v>0</v>
      </c>
      <c r="IZ24" s="118">
        <v>0</v>
      </c>
      <c r="JA24" s="118">
        <v>0</v>
      </c>
      <c r="JB24" s="118">
        <v>0</v>
      </c>
      <c r="JC24" s="118">
        <v>0</v>
      </c>
      <c r="JD24" s="118">
        <v>0</v>
      </c>
      <c r="JE24" s="118">
        <v>0</v>
      </c>
      <c r="JF24" s="118">
        <v>0</v>
      </c>
      <c r="JG24" s="118">
        <v>0</v>
      </c>
      <c r="JH24" s="118">
        <v>0</v>
      </c>
      <c r="JI24" s="118">
        <v>0</v>
      </c>
      <c r="JJ24" s="118">
        <v>0</v>
      </c>
      <c r="JK24" s="118">
        <v>0</v>
      </c>
      <c r="JL24" s="118">
        <v>0</v>
      </c>
      <c r="JM24" s="118">
        <v>0</v>
      </c>
      <c r="JN24" s="118">
        <v>0</v>
      </c>
      <c r="JO24" s="118">
        <v>0</v>
      </c>
      <c r="JP24" s="118">
        <v>0</v>
      </c>
      <c r="JQ24" s="118">
        <v>0</v>
      </c>
      <c r="JR24" s="118">
        <v>0</v>
      </c>
      <c r="JS24" s="118">
        <v>0</v>
      </c>
      <c r="JT24" s="118">
        <v>0</v>
      </c>
      <c r="JU24" s="118">
        <v>0</v>
      </c>
      <c r="JV24" s="118">
        <v>0</v>
      </c>
      <c r="JW24" s="118">
        <v>0</v>
      </c>
      <c r="JX24" s="118">
        <v>0</v>
      </c>
      <c r="JY24" s="118">
        <v>0</v>
      </c>
      <c r="JZ24" s="118">
        <v>0</v>
      </c>
      <c r="KA24" s="118">
        <v>0</v>
      </c>
      <c r="KB24" s="118">
        <v>0</v>
      </c>
      <c r="KC24" s="118">
        <v>0</v>
      </c>
      <c r="KD24" s="118">
        <v>0</v>
      </c>
      <c r="KE24" s="118">
        <v>0</v>
      </c>
      <c r="KF24" s="118">
        <v>0</v>
      </c>
      <c r="KG24" s="118">
        <v>0</v>
      </c>
      <c r="KH24" s="118">
        <v>0</v>
      </c>
      <c r="KI24" s="118">
        <v>0</v>
      </c>
      <c r="KJ24" s="118">
        <v>0</v>
      </c>
      <c r="KK24" s="118">
        <v>0</v>
      </c>
      <c r="KL24" s="118">
        <v>0</v>
      </c>
      <c r="KM24" s="118">
        <v>0</v>
      </c>
      <c r="KN24" s="118">
        <v>0</v>
      </c>
      <c r="KO24" s="118">
        <v>0</v>
      </c>
      <c r="KP24" s="118">
        <v>0</v>
      </c>
      <c r="KQ24" s="118">
        <v>0</v>
      </c>
      <c r="KR24" s="118">
        <v>0</v>
      </c>
      <c r="KS24" s="118">
        <v>0</v>
      </c>
      <c r="KT24" s="118">
        <v>0</v>
      </c>
      <c r="KU24" s="118">
        <v>0</v>
      </c>
      <c r="KV24" s="118">
        <v>0</v>
      </c>
      <c r="KW24" s="118">
        <v>0</v>
      </c>
      <c r="KX24" s="118">
        <v>0</v>
      </c>
      <c r="KY24" s="118">
        <v>0</v>
      </c>
      <c r="KZ24" s="118">
        <v>0</v>
      </c>
      <c r="LA24" s="118">
        <v>0</v>
      </c>
      <c r="LB24" s="118">
        <v>0</v>
      </c>
      <c r="LC24" s="118">
        <v>0</v>
      </c>
      <c r="LD24" s="118">
        <v>0</v>
      </c>
      <c r="LE24" s="118">
        <v>0</v>
      </c>
      <c r="LF24" s="118">
        <v>0</v>
      </c>
      <c r="LG24" s="118">
        <v>0</v>
      </c>
      <c r="LH24" s="118">
        <v>0</v>
      </c>
      <c r="LI24" s="118">
        <v>0</v>
      </c>
      <c r="LJ24" s="118">
        <v>0</v>
      </c>
      <c r="LK24" s="118">
        <v>0</v>
      </c>
      <c r="LL24" s="118">
        <v>0</v>
      </c>
      <c r="LM24" s="118">
        <v>0</v>
      </c>
      <c r="LN24" s="118">
        <v>0</v>
      </c>
      <c r="LO24" s="118">
        <v>0</v>
      </c>
      <c r="LP24" s="118">
        <v>0</v>
      </c>
      <c r="LQ24" s="118">
        <v>0</v>
      </c>
      <c r="LR24" s="118">
        <v>0</v>
      </c>
      <c r="LS24" s="118">
        <v>0</v>
      </c>
      <c r="LT24" s="118">
        <v>0</v>
      </c>
      <c r="LU24" s="118">
        <v>0</v>
      </c>
      <c r="LV24" s="118">
        <v>0</v>
      </c>
      <c r="LW24" s="118">
        <v>0</v>
      </c>
      <c r="LX24" s="118">
        <v>0</v>
      </c>
      <c r="LY24" s="118">
        <v>0</v>
      </c>
      <c r="LZ24" s="118">
        <v>0</v>
      </c>
      <c r="MA24" s="118">
        <v>0</v>
      </c>
      <c r="MB24" s="118">
        <v>0</v>
      </c>
      <c r="MC24" s="118">
        <v>0</v>
      </c>
      <c r="MD24" s="118">
        <v>0</v>
      </c>
      <c r="ME24" s="118">
        <v>0</v>
      </c>
      <c r="MF24" s="118">
        <v>0</v>
      </c>
      <c r="MG24" s="118">
        <v>0</v>
      </c>
      <c r="MH24" s="118">
        <v>0</v>
      </c>
      <c r="MI24" s="118">
        <v>0</v>
      </c>
      <c r="MJ24" s="118">
        <v>0</v>
      </c>
      <c r="MK24" s="118">
        <v>0</v>
      </c>
      <c r="ML24" s="118">
        <v>0</v>
      </c>
      <c r="MM24" s="118">
        <v>0</v>
      </c>
      <c r="MN24" s="118">
        <v>0</v>
      </c>
      <c r="MO24" s="118">
        <v>0</v>
      </c>
      <c r="MP24" s="118">
        <v>0</v>
      </c>
      <c r="MQ24" s="118">
        <v>0</v>
      </c>
      <c r="MR24" s="118">
        <v>0</v>
      </c>
      <c r="MS24" s="118">
        <v>0</v>
      </c>
      <c r="MT24" s="118">
        <v>0</v>
      </c>
      <c r="MU24" s="118">
        <v>0</v>
      </c>
      <c r="MV24" s="118">
        <v>0</v>
      </c>
      <c r="MW24" s="118">
        <v>0</v>
      </c>
    </row>
    <row r="25" spans="1:361" x14ac:dyDescent="0.35">
      <c r="A25" s="145" t="s">
        <v>235</v>
      </c>
      <c r="B25" s="118">
        <v>1.4999999999999999E-2</v>
      </c>
      <c r="C25" s="118">
        <v>0.03</v>
      </c>
      <c r="D25" s="118">
        <v>4.4999999999999998E-2</v>
      </c>
      <c r="E25" s="118">
        <v>0.06</v>
      </c>
      <c r="F25" s="118">
        <v>7.4999999999999997E-2</v>
      </c>
      <c r="G25" s="118">
        <v>9.0999999999999998E-2</v>
      </c>
      <c r="H25" s="118">
        <v>0.106</v>
      </c>
      <c r="I25" s="118">
        <v>0.121</v>
      </c>
      <c r="J25" s="118">
        <v>0.13600000000000001</v>
      </c>
      <c r="K25" s="118">
        <v>0.151</v>
      </c>
      <c r="L25" s="118">
        <v>0.16600000000000001</v>
      </c>
      <c r="M25" s="118">
        <v>0.18099999999999999</v>
      </c>
      <c r="N25" s="118">
        <v>0.19600000000000001</v>
      </c>
      <c r="O25" s="118">
        <v>0.21099999999999999</v>
      </c>
      <c r="P25" s="118">
        <v>0.22600000000000001</v>
      </c>
      <c r="Q25" s="118">
        <v>0.24099999999999999</v>
      </c>
      <c r="R25" s="118">
        <v>0.25600000000000001</v>
      </c>
      <c r="S25" s="118">
        <v>0.27200000000000002</v>
      </c>
      <c r="T25" s="118">
        <v>0.28699999999999998</v>
      </c>
      <c r="U25" s="118">
        <v>0.30199999999999999</v>
      </c>
      <c r="V25" s="118">
        <v>0.317</v>
      </c>
      <c r="W25" s="118">
        <v>0.33200000000000002</v>
      </c>
      <c r="X25" s="118">
        <v>0.34699999999999998</v>
      </c>
      <c r="Y25" s="118">
        <v>0.36199999999999999</v>
      </c>
      <c r="Z25" s="118">
        <v>0.377</v>
      </c>
      <c r="AA25" s="118">
        <v>0.39200000000000002</v>
      </c>
      <c r="AB25" s="118">
        <v>0.40699999999999997</v>
      </c>
      <c r="AC25" s="118">
        <v>0.42199999999999999</v>
      </c>
      <c r="AD25" s="118">
        <v>0.437</v>
      </c>
      <c r="AE25" s="118">
        <v>0.45300000000000001</v>
      </c>
      <c r="AF25" s="118">
        <v>0.60299999999999998</v>
      </c>
      <c r="AG25" s="118">
        <v>0.754</v>
      </c>
      <c r="AH25" s="118">
        <v>0.90500000000000003</v>
      </c>
      <c r="AI25" s="118">
        <v>1.056</v>
      </c>
      <c r="AJ25" s="118">
        <v>1.2070000000000001</v>
      </c>
      <c r="AK25" s="118">
        <v>1.3580000000000001</v>
      </c>
      <c r="AL25" s="118">
        <v>0</v>
      </c>
      <c r="AM25" s="118">
        <v>0</v>
      </c>
      <c r="AN25" s="118">
        <v>0</v>
      </c>
      <c r="AO25" s="118">
        <v>0</v>
      </c>
      <c r="AP25" s="118">
        <v>0</v>
      </c>
      <c r="AQ25" s="118">
        <v>0</v>
      </c>
      <c r="AR25" s="118">
        <v>0</v>
      </c>
      <c r="AS25" s="118">
        <v>0</v>
      </c>
      <c r="AT25" s="118">
        <v>0</v>
      </c>
      <c r="AU25" s="118">
        <v>0</v>
      </c>
      <c r="AV25" s="118">
        <v>0</v>
      </c>
      <c r="AW25" s="118">
        <v>0</v>
      </c>
      <c r="AX25" s="118">
        <v>0</v>
      </c>
      <c r="AY25" s="118">
        <v>0</v>
      </c>
      <c r="AZ25" s="118">
        <v>0</v>
      </c>
      <c r="BA25" s="118">
        <v>0</v>
      </c>
      <c r="BB25" s="118">
        <v>0</v>
      </c>
      <c r="BC25" s="118">
        <v>0</v>
      </c>
      <c r="BD25" s="118">
        <v>0</v>
      </c>
      <c r="BE25" s="118">
        <v>0</v>
      </c>
      <c r="BF25" s="118">
        <v>0</v>
      </c>
      <c r="BG25" s="118">
        <v>0</v>
      </c>
      <c r="BH25" s="118">
        <v>0</v>
      </c>
      <c r="BI25" s="118">
        <v>0</v>
      </c>
      <c r="BJ25" s="118">
        <v>0</v>
      </c>
      <c r="BK25" s="118">
        <v>0</v>
      </c>
      <c r="BL25" s="118">
        <v>0</v>
      </c>
      <c r="BM25" s="118">
        <v>0</v>
      </c>
      <c r="BN25" s="118">
        <v>0</v>
      </c>
      <c r="BO25" s="118">
        <v>0</v>
      </c>
      <c r="BP25" s="118">
        <v>0</v>
      </c>
      <c r="BQ25" s="118">
        <v>0</v>
      </c>
      <c r="BR25" s="118">
        <v>0</v>
      </c>
      <c r="BS25" s="118">
        <v>0</v>
      </c>
      <c r="BT25" s="118">
        <v>0</v>
      </c>
      <c r="BU25" s="118">
        <v>0</v>
      </c>
      <c r="BV25" s="118">
        <v>0</v>
      </c>
      <c r="BW25" s="118">
        <v>0</v>
      </c>
      <c r="BX25" s="118">
        <v>0</v>
      </c>
      <c r="BY25" s="118">
        <v>0</v>
      </c>
      <c r="BZ25" s="118">
        <v>0</v>
      </c>
      <c r="CA25" s="118">
        <v>0</v>
      </c>
      <c r="CB25" s="118">
        <v>0</v>
      </c>
      <c r="CC25" s="118">
        <v>0</v>
      </c>
      <c r="CD25" s="118">
        <v>0</v>
      </c>
      <c r="CE25" s="118">
        <v>0</v>
      </c>
      <c r="CF25" s="118">
        <v>0</v>
      </c>
      <c r="CG25" s="118">
        <v>0</v>
      </c>
      <c r="CH25" s="118">
        <v>0</v>
      </c>
      <c r="CI25" s="118">
        <v>0</v>
      </c>
      <c r="CJ25" s="118">
        <v>0</v>
      </c>
      <c r="CK25" s="118">
        <v>0</v>
      </c>
      <c r="CL25" s="118">
        <v>0</v>
      </c>
      <c r="CM25" s="118">
        <v>0</v>
      </c>
      <c r="CN25" s="118">
        <v>0</v>
      </c>
      <c r="CO25" s="118">
        <v>0</v>
      </c>
      <c r="CP25" s="118">
        <v>0</v>
      </c>
      <c r="CQ25" s="118">
        <v>0</v>
      </c>
      <c r="CR25" s="118">
        <v>0</v>
      </c>
      <c r="CS25" s="118">
        <v>0</v>
      </c>
      <c r="CT25" s="118">
        <v>0</v>
      </c>
      <c r="CU25" s="118">
        <v>0</v>
      </c>
      <c r="CV25" s="118">
        <v>0</v>
      </c>
      <c r="CW25" s="118">
        <v>0</v>
      </c>
      <c r="CX25" s="118">
        <v>0</v>
      </c>
      <c r="CY25" s="118">
        <v>0</v>
      </c>
      <c r="CZ25" s="118">
        <v>0</v>
      </c>
      <c r="DA25" s="118">
        <v>0</v>
      </c>
      <c r="DB25" s="118">
        <v>0</v>
      </c>
      <c r="DC25" s="118">
        <v>0</v>
      </c>
      <c r="DD25" s="118">
        <v>0</v>
      </c>
      <c r="DE25" s="118">
        <v>0</v>
      </c>
      <c r="DF25" s="118">
        <v>0.40899999999999997</v>
      </c>
      <c r="DG25" s="118">
        <v>0.81799999999999995</v>
      </c>
      <c r="DH25" s="118">
        <v>1.2270000000000001</v>
      </c>
      <c r="DI25" s="118">
        <v>1.6359999999999999</v>
      </c>
      <c r="DJ25" s="118">
        <v>2.0449999999999999</v>
      </c>
      <c r="DK25" s="118">
        <v>2.4540000000000002</v>
      </c>
      <c r="DL25" s="118">
        <v>2.863</v>
      </c>
      <c r="DM25" s="118">
        <v>3.2719999999999998</v>
      </c>
      <c r="DN25" s="118">
        <v>3.681</v>
      </c>
      <c r="DO25" s="118">
        <v>4.09</v>
      </c>
      <c r="DP25" s="118">
        <v>4.4980000000000002</v>
      </c>
      <c r="DQ25" s="118">
        <v>4.907</v>
      </c>
      <c r="DR25" s="118">
        <v>5.3159999999999998</v>
      </c>
      <c r="DS25" s="118">
        <v>5.7249999999999996</v>
      </c>
      <c r="DT25" s="118">
        <v>6.1340000000000003</v>
      </c>
      <c r="DU25" s="118">
        <v>6.5430000000000001</v>
      </c>
      <c r="DV25" s="118">
        <v>6.952</v>
      </c>
      <c r="DW25" s="118">
        <v>7.3609999999999998</v>
      </c>
      <c r="DX25" s="118">
        <v>7.77</v>
      </c>
      <c r="DY25" s="118">
        <v>8.1790000000000003</v>
      </c>
      <c r="DZ25" s="118">
        <v>8.5879999999999992</v>
      </c>
      <c r="EA25" s="118">
        <v>8.9969999999999999</v>
      </c>
      <c r="EB25" s="118">
        <v>9.4060000000000006</v>
      </c>
      <c r="EC25" s="118">
        <v>9.8149999999999995</v>
      </c>
      <c r="ED25" s="118">
        <v>10.224</v>
      </c>
      <c r="EE25" s="118">
        <v>10.632999999999999</v>
      </c>
      <c r="EF25" s="118">
        <v>11.042</v>
      </c>
      <c r="EG25" s="118">
        <v>11.451000000000001</v>
      </c>
      <c r="EH25" s="118">
        <v>11.86</v>
      </c>
      <c r="EI25" s="118">
        <v>12.269</v>
      </c>
      <c r="EJ25" s="118">
        <v>16.358000000000001</v>
      </c>
      <c r="EK25" s="118">
        <v>20.448</v>
      </c>
      <c r="EL25" s="118">
        <v>24.536999999999999</v>
      </c>
      <c r="EM25" s="118">
        <v>28.626999999999999</v>
      </c>
      <c r="EN25" s="118">
        <v>32.716000000000001</v>
      </c>
      <c r="EO25" s="118">
        <v>36.805999999999997</v>
      </c>
      <c r="EP25" s="118">
        <v>5.5E-2</v>
      </c>
      <c r="EQ25" s="118">
        <v>0.11</v>
      </c>
      <c r="ER25" s="118">
        <v>0.16500000000000001</v>
      </c>
      <c r="ES25" s="118">
        <v>0.22</v>
      </c>
      <c r="ET25" s="118">
        <v>0.27400000000000002</v>
      </c>
      <c r="EU25" s="118">
        <v>0.32900000000000001</v>
      </c>
      <c r="EV25" s="118">
        <v>0.38400000000000001</v>
      </c>
      <c r="EW25" s="118">
        <v>0.439</v>
      </c>
      <c r="EX25" s="118">
        <v>0.49399999999999999</v>
      </c>
      <c r="EY25" s="118">
        <v>0.54900000000000004</v>
      </c>
      <c r="EZ25" s="118">
        <v>0.60399999999999998</v>
      </c>
      <c r="FA25" s="118">
        <v>0.65900000000000003</v>
      </c>
      <c r="FB25" s="118">
        <v>0.71299999999999997</v>
      </c>
      <c r="FC25" s="118">
        <v>0.76800000000000002</v>
      </c>
      <c r="FD25" s="118">
        <v>0.82299999999999995</v>
      </c>
      <c r="FE25" s="118">
        <v>0.878</v>
      </c>
      <c r="FF25" s="118">
        <v>0.93300000000000005</v>
      </c>
      <c r="FG25" s="118">
        <v>0.98799999999999999</v>
      </c>
      <c r="FH25" s="118">
        <v>1.0429999999999999</v>
      </c>
      <c r="FI25" s="118">
        <v>1.0980000000000001</v>
      </c>
      <c r="FJ25" s="118">
        <v>1.1519999999999999</v>
      </c>
      <c r="FK25" s="118">
        <v>1.2070000000000001</v>
      </c>
      <c r="FL25" s="118">
        <v>1.262</v>
      </c>
      <c r="FM25" s="118">
        <v>1.3169999999999999</v>
      </c>
      <c r="FN25" s="118">
        <v>1.3720000000000001</v>
      </c>
      <c r="FO25" s="118">
        <v>1.427</v>
      </c>
      <c r="FP25" s="118">
        <v>1.482</v>
      </c>
      <c r="FQ25" s="118">
        <v>1.5369999999999999</v>
      </c>
      <c r="FR25" s="118">
        <v>1.591</v>
      </c>
      <c r="FS25" s="118">
        <v>1.6459999999999999</v>
      </c>
      <c r="FT25" s="118">
        <v>2.1949999999999998</v>
      </c>
      <c r="FU25" s="118">
        <v>2.7440000000000002</v>
      </c>
      <c r="FV25" s="118">
        <v>3.2930000000000001</v>
      </c>
      <c r="FW25" s="118">
        <v>3.8410000000000002</v>
      </c>
      <c r="FX25" s="118">
        <v>4.3899999999999997</v>
      </c>
      <c r="FY25" s="118">
        <v>4.9390000000000001</v>
      </c>
      <c r="FZ25" s="118">
        <v>5.3999999999999999E-2</v>
      </c>
      <c r="GA25" s="118">
        <v>0.109</v>
      </c>
      <c r="GB25" s="118">
        <v>0.16300000000000001</v>
      </c>
      <c r="GC25" s="118">
        <v>0.217</v>
      </c>
      <c r="GD25" s="118">
        <v>0.27200000000000002</v>
      </c>
      <c r="GE25" s="118">
        <v>0.32600000000000001</v>
      </c>
      <c r="GF25" s="118">
        <v>0.38</v>
      </c>
      <c r="GG25" s="118">
        <v>0.434</v>
      </c>
      <c r="GH25" s="118">
        <v>0.48899999999999999</v>
      </c>
      <c r="GI25" s="118">
        <v>0.54300000000000004</v>
      </c>
      <c r="GJ25" s="118">
        <v>0.59699999999999998</v>
      </c>
      <c r="GK25" s="118">
        <v>0.65200000000000002</v>
      </c>
      <c r="GL25" s="118">
        <v>0.70599999999999996</v>
      </c>
      <c r="GM25" s="118">
        <v>0.76</v>
      </c>
      <c r="GN25" s="118">
        <v>0.81499999999999995</v>
      </c>
      <c r="GO25" s="118">
        <v>0.86899999999999999</v>
      </c>
      <c r="GP25" s="118">
        <v>0.92300000000000004</v>
      </c>
      <c r="GQ25" s="118">
        <v>0.97699999999999998</v>
      </c>
      <c r="GR25" s="118">
        <v>1.032</v>
      </c>
      <c r="GS25" s="118">
        <v>1.0860000000000001</v>
      </c>
      <c r="GT25" s="118">
        <v>1.1399999999999999</v>
      </c>
      <c r="GU25" s="118">
        <v>1.1950000000000001</v>
      </c>
      <c r="GV25" s="118">
        <v>1.2490000000000001</v>
      </c>
      <c r="GW25" s="118">
        <v>1.3029999999999999</v>
      </c>
      <c r="GX25" s="118">
        <v>1.3580000000000001</v>
      </c>
      <c r="GY25" s="118">
        <v>1.4119999999999999</v>
      </c>
      <c r="GZ25" s="118">
        <v>1.466</v>
      </c>
      <c r="HA25" s="118">
        <v>1.52</v>
      </c>
      <c r="HB25" s="118">
        <v>1.575</v>
      </c>
      <c r="HC25" s="118">
        <v>1.629</v>
      </c>
      <c r="HD25" s="118">
        <v>2.1720000000000002</v>
      </c>
      <c r="HE25" s="118">
        <v>2.7149999999999999</v>
      </c>
      <c r="HF25" s="118">
        <v>3.258</v>
      </c>
      <c r="HG25" s="118">
        <v>3.8010000000000002</v>
      </c>
      <c r="HH25" s="118">
        <v>4.3440000000000003</v>
      </c>
      <c r="HI25" s="118">
        <v>4.8869999999999996</v>
      </c>
      <c r="HJ25" s="118">
        <v>0</v>
      </c>
      <c r="HK25" s="118">
        <v>0</v>
      </c>
      <c r="HL25" s="118">
        <v>0</v>
      </c>
      <c r="HM25" s="118">
        <v>0</v>
      </c>
      <c r="HN25" s="118">
        <v>0</v>
      </c>
      <c r="HO25" s="118">
        <v>0</v>
      </c>
      <c r="HP25" s="118">
        <v>0</v>
      </c>
      <c r="HQ25" s="118">
        <v>0</v>
      </c>
      <c r="HR25" s="118">
        <v>0</v>
      </c>
      <c r="HS25" s="118">
        <v>0</v>
      </c>
      <c r="HT25" s="118">
        <v>0</v>
      </c>
      <c r="HU25" s="118">
        <v>0</v>
      </c>
      <c r="HV25" s="118">
        <v>0</v>
      </c>
      <c r="HW25" s="118">
        <v>0</v>
      </c>
      <c r="HX25" s="118">
        <v>0</v>
      </c>
      <c r="HY25" s="118">
        <v>0</v>
      </c>
      <c r="HZ25" s="118">
        <v>0</v>
      </c>
      <c r="IA25" s="118">
        <v>0</v>
      </c>
      <c r="IB25" s="118">
        <v>0</v>
      </c>
      <c r="IC25" s="118">
        <v>0</v>
      </c>
      <c r="ID25" s="118">
        <v>0</v>
      </c>
      <c r="IE25" s="118">
        <v>0</v>
      </c>
      <c r="IF25" s="118">
        <v>0</v>
      </c>
      <c r="IG25" s="118">
        <v>0</v>
      </c>
      <c r="IH25" s="118">
        <v>0</v>
      </c>
      <c r="II25" s="118">
        <v>0</v>
      </c>
      <c r="IJ25" s="118">
        <v>0</v>
      </c>
      <c r="IK25" s="118">
        <v>0</v>
      </c>
      <c r="IL25" s="118">
        <v>0</v>
      </c>
      <c r="IM25" s="118">
        <v>0</v>
      </c>
      <c r="IN25" s="118">
        <v>0</v>
      </c>
      <c r="IO25" s="118">
        <v>0</v>
      </c>
      <c r="IP25" s="118">
        <v>0</v>
      </c>
      <c r="IQ25" s="118">
        <v>0</v>
      </c>
      <c r="IR25" s="118">
        <v>0</v>
      </c>
      <c r="IS25" s="118">
        <v>0</v>
      </c>
      <c r="IT25" s="118">
        <v>0</v>
      </c>
      <c r="IU25" s="118">
        <v>0</v>
      </c>
      <c r="IV25" s="118">
        <v>0</v>
      </c>
      <c r="IW25" s="118">
        <v>0</v>
      </c>
      <c r="IX25" s="118">
        <v>0</v>
      </c>
      <c r="IY25" s="118">
        <v>0</v>
      </c>
      <c r="IZ25" s="118">
        <v>0</v>
      </c>
      <c r="JA25" s="118">
        <v>0</v>
      </c>
      <c r="JB25" s="118">
        <v>0</v>
      </c>
      <c r="JC25" s="118">
        <v>0</v>
      </c>
      <c r="JD25" s="118">
        <v>0</v>
      </c>
      <c r="JE25" s="118">
        <v>0</v>
      </c>
      <c r="JF25" s="118">
        <v>0</v>
      </c>
      <c r="JG25" s="118">
        <v>0</v>
      </c>
      <c r="JH25" s="118">
        <v>0</v>
      </c>
      <c r="JI25" s="118">
        <v>0</v>
      </c>
      <c r="JJ25" s="118">
        <v>0</v>
      </c>
      <c r="JK25" s="118">
        <v>0</v>
      </c>
      <c r="JL25" s="118">
        <v>0</v>
      </c>
      <c r="JM25" s="118">
        <v>0</v>
      </c>
      <c r="JN25" s="118">
        <v>0</v>
      </c>
      <c r="JO25" s="118">
        <v>0</v>
      </c>
      <c r="JP25" s="118">
        <v>0</v>
      </c>
      <c r="JQ25" s="118">
        <v>0</v>
      </c>
      <c r="JR25" s="118">
        <v>0</v>
      </c>
      <c r="JS25" s="118">
        <v>0</v>
      </c>
      <c r="JT25" s="118">
        <v>0</v>
      </c>
      <c r="JU25" s="118">
        <v>0</v>
      </c>
      <c r="JV25" s="118">
        <v>0</v>
      </c>
      <c r="JW25" s="118">
        <v>0</v>
      </c>
      <c r="JX25" s="118">
        <v>0</v>
      </c>
      <c r="JY25" s="118">
        <v>0</v>
      </c>
      <c r="JZ25" s="118">
        <v>0</v>
      </c>
      <c r="KA25" s="118">
        <v>0</v>
      </c>
      <c r="KB25" s="118">
        <v>0</v>
      </c>
      <c r="KC25" s="118">
        <v>0</v>
      </c>
      <c r="KD25" s="118">
        <v>0</v>
      </c>
      <c r="KE25" s="118">
        <v>0</v>
      </c>
      <c r="KF25" s="118">
        <v>0</v>
      </c>
      <c r="KG25" s="118">
        <v>0</v>
      </c>
      <c r="KH25" s="118">
        <v>0</v>
      </c>
      <c r="KI25" s="118">
        <v>0</v>
      </c>
      <c r="KJ25" s="118">
        <v>0</v>
      </c>
      <c r="KK25" s="118">
        <v>0</v>
      </c>
      <c r="KL25" s="118">
        <v>0</v>
      </c>
      <c r="KM25" s="118">
        <v>0</v>
      </c>
      <c r="KN25" s="118">
        <v>0</v>
      </c>
      <c r="KO25" s="118">
        <v>0</v>
      </c>
      <c r="KP25" s="118">
        <v>0</v>
      </c>
      <c r="KQ25" s="118">
        <v>0</v>
      </c>
      <c r="KR25" s="118">
        <v>0</v>
      </c>
      <c r="KS25" s="118">
        <v>0</v>
      </c>
      <c r="KT25" s="118">
        <v>0</v>
      </c>
      <c r="KU25" s="118">
        <v>0</v>
      </c>
      <c r="KV25" s="118">
        <v>0</v>
      </c>
      <c r="KW25" s="118">
        <v>0</v>
      </c>
      <c r="KX25" s="118">
        <v>0</v>
      </c>
      <c r="KY25" s="118">
        <v>0</v>
      </c>
      <c r="KZ25" s="118">
        <v>0</v>
      </c>
      <c r="LA25" s="118">
        <v>0</v>
      </c>
      <c r="LB25" s="118">
        <v>0</v>
      </c>
      <c r="LC25" s="118">
        <v>0</v>
      </c>
      <c r="LD25" s="118">
        <v>0</v>
      </c>
      <c r="LE25" s="118">
        <v>0</v>
      </c>
      <c r="LF25" s="118">
        <v>0</v>
      </c>
      <c r="LG25" s="118">
        <v>0</v>
      </c>
      <c r="LH25" s="118">
        <v>0</v>
      </c>
      <c r="LI25" s="118">
        <v>0</v>
      </c>
      <c r="LJ25" s="118">
        <v>0</v>
      </c>
      <c r="LK25" s="118">
        <v>0</v>
      </c>
      <c r="LL25" s="118">
        <v>0</v>
      </c>
      <c r="LM25" s="118">
        <v>0</v>
      </c>
      <c r="LN25" s="118">
        <v>0</v>
      </c>
      <c r="LO25" s="118">
        <v>0</v>
      </c>
      <c r="LP25" s="118">
        <v>0</v>
      </c>
      <c r="LQ25" s="118">
        <v>0</v>
      </c>
      <c r="LR25" s="118">
        <v>0</v>
      </c>
      <c r="LS25" s="118">
        <v>0</v>
      </c>
      <c r="LT25" s="118">
        <v>0</v>
      </c>
      <c r="LU25" s="118">
        <v>0</v>
      </c>
      <c r="LV25" s="118">
        <v>0</v>
      </c>
      <c r="LW25" s="118">
        <v>0</v>
      </c>
      <c r="LX25" s="118">
        <v>0</v>
      </c>
      <c r="LY25" s="118">
        <v>0</v>
      </c>
      <c r="LZ25" s="118">
        <v>0</v>
      </c>
      <c r="MA25" s="118">
        <v>0</v>
      </c>
      <c r="MB25" s="118">
        <v>0</v>
      </c>
      <c r="MC25" s="118">
        <v>0</v>
      </c>
      <c r="MD25" s="118">
        <v>0</v>
      </c>
      <c r="ME25" s="118">
        <v>0</v>
      </c>
      <c r="MF25" s="118">
        <v>0</v>
      </c>
      <c r="MG25" s="118">
        <v>0</v>
      </c>
      <c r="MH25" s="118">
        <v>0</v>
      </c>
      <c r="MI25" s="118">
        <v>0</v>
      </c>
      <c r="MJ25" s="118">
        <v>0</v>
      </c>
      <c r="MK25" s="118">
        <v>0</v>
      </c>
      <c r="ML25" s="118">
        <v>0</v>
      </c>
      <c r="MM25" s="118">
        <v>0</v>
      </c>
      <c r="MN25" s="118">
        <v>0</v>
      </c>
      <c r="MO25" s="118">
        <v>0</v>
      </c>
      <c r="MP25" s="118">
        <v>0</v>
      </c>
      <c r="MQ25" s="118">
        <v>0</v>
      </c>
      <c r="MR25" s="118">
        <v>0</v>
      </c>
      <c r="MS25" s="118">
        <v>0</v>
      </c>
      <c r="MT25" s="118">
        <v>0</v>
      </c>
      <c r="MU25" s="118">
        <v>0</v>
      </c>
      <c r="MV25" s="118">
        <v>0</v>
      </c>
      <c r="MW25" s="118">
        <v>0</v>
      </c>
    </row>
    <row r="26" spans="1:361" x14ac:dyDescent="0.35">
      <c r="A26" s="145" t="s">
        <v>236</v>
      </c>
      <c r="B26" s="118">
        <v>1.4999999999999999E-2</v>
      </c>
      <c r="C26" s="118">
        <v>0.03</v>
      </c>
      <c r="D26" s="118">
        <v>4.4999999999999998E-2</v>
      </c>
      <c r="E26" s="118">
        <v>0.06</v>
      </c>
      <c r="F26" s="118">
        <v>7.4999999999999997E-2</v>
      </c>
      <c r="G26" s="118">
        <v>9.0999999999999998E-2</v>
      </c>
      <c r="H26" s="118">
        <v>0.106</v>
      </c>
      <c r="I26" s="118">
        <v>0.121</v>
      </c>
      <c r="J26" s="118">
        <v>0.13600000000000001</v>
      </c>
      <c r="K26" s="118">
        <v>0.151</v>
      </c>
      <c r="L26" s="118">
        <v>0.16600000000000001</v>
      </c>
      <c r="M26" s="118">
        <v>0.18099999999999999</v>
      </c>
      <c r="N26" s="118">
        <v>0.19600000000000001</v>
      </c>
      <c r="O26" s="118">
        <v>0.21099999999999999</v>
      </c>
      <c r="P26" s="118">
        <v>0.22600000000000001</v>
      </c>
      <c r="Q26" s="118">
        <v>0.24099999999999999</v>
      </c>
      <c r="R26" s="118">
        <v>0.25600000000000001</v>
      </c>
      <c r="S26" s="118">
        <v>0.27200000000000002</v>
      </c>
      <c r="T26" s="118">
        <v>0.28699999999999998</v>
      </c>
      <c r="U26" s="118">
        <v>0.30199999999999999</v>
      </c>
      <c r="V26" s="118">
        <v>0.317</v>
      </c>
      <c r="W26" s="118">
        <v>0.33200000000000002</v>
      </c>
      <c r="X26" s="118">
        <v>0.34699999999999998</v>
      </c>
      <c r="Y26" s="118">
        <v>0.36199999999999999</v>
      </c>
      <c r="Z26" s="118">
        <v>0.377</v>
      </c>
      <c r="AA26" s="118">
        <v>0.39200000000000002</v>
      </c>
      <c r="AB26" s="118">
        <v>0.40699999999999997</v>
      </c>
      <c r="AC26" s="118">
        <v>0.42199999999999999</v>
      </c>
      <c r="AD26" s="118">
        <v>0.437</v>
      </c>
      <c r="AE26" s="118">
        <v>0.45300000000000001</v>
      </c>
      <c r="AF26" s="118">
        <v>0.60299999999999998</v>
      </c>
      <c r="AG26" s="118">
        <v>0.754</v>
      </c>
      <c r="AH26" s="118">
        <v>0.90500000000000003</v>
      </c>
      <c r="AI26" s="118">
        <v>1.056</v>
      </c>
      <c r="AJ26" s="118">
        <v>1.2070000000000001</v>
      </c>
      <c r="AK26" s="118">
        <v>1.3580000000000001</v>
      </c>
      <c r="AL26" s="118">
        <v>0</v>
      </c>
      <c r="AM26" s="118">
        <v>0</v>
      </c>
      <c r="AN26" s="118">
        <v>0</v>
      </c>
      <c r="AO26" s="118">
        <v>0</v>
      </c>
      <c r="AP26" s="118">
        <v>0</v>
      </c>
      <c r="AQ26" s="118">
        <v>0</v>
      </c>
      <c r="AR26" s="118">
        <v>0</v>
      </c>
      <c r="AS26" s="118">
        <v>0</v>
      </c>
      <c r="AT26" s="118">
        <v>0</v>
      </c>
      <c r="AU26" s="118">
        <v>0</v>
      </c>
      <c r="AV26" s="118">
        <v>0</v>
      </c>
      <c r="AW26" s="118">
        <v>0</v>
      </c>
      <c r="AX26" s="118">
        <v>0</v>
      </c>
      <c r="AY26" s="118">
        <v>0</v>
      </c>
      <c r="AZ26" s="118">
        <v>0</v>
      </c>
      <c r="BA26" s="118">
        <v>0</v>
      </c>
      <c r="BB26" s="118">
        <v>0</v>
      </c>
      <c r="BC26" s="118">
        <v>0</v>
      </c>
      <c r="BD26" s="118">
        <v>0</v>
      </c>
      <c r="BE26" s="118">
        <v>0</v>
      </c>
      <c r="BF26" s="118">
        <v>0</v>
      </c>
      <c r="BG26" s="118">
        <v>0</v>
      </c>
      <c r="BH26" s="118">
        <v>0</v>
      </c>
      <c r="BI26" s="118">
        <v>0</v>
      </c>
      <c r="BJ26" s="118">
        <v>0</v>
      </c>
      <c r="BK26" s="118">
        <v>0</v>
      </c>
      <c r="BL26" s="118">
        <v>0</v>
      </c>
      <c r="BM26" s="118">
        <v>0</v>
      </c>
      <c r="BN26" s="118">
        <v>0</v>
      </c>
      <c r="BO26" s="118">
        <v>0</v>
      </c>
      <c r="BP26" s="118">
        <v>0</v>
      </c>
      <c r="BQ26" s="118">
        <v>0</v>
      </c>
      <c r="BR26" s="118">
        <v>0</v>
      </c>
      <c r="BS26" s="118">
        <v>0</v>
      </c>
      <c r="BT26" s="118">
        <v>0</v>
      </c>
      <c r="BU26" s="118">
        <v>0</v>
      </c>
      <c r="BV26" s="118">
        <v>0</v>
      </c>
      <c r="BW26" s="118">
        <v>0</v>
      </c>
      <c r="BX26" s="118">
        <v>0</v>
      </c>
      <c r="BY26" s="118">
        <v>0</v>
      </c>
      <c r="BZ26" s="118">
        <v>0</v>
      </c>
      <c r="CA26" s="118">
        <v>0</v>
      </c>
      <c r="CB26" s="118">
        <v>0</v>
      </c>
      <c r="CC26" s="118">
        <v>0</v>
      </c>
      <c r="CD26" s="118">
        <v>0</v>
      </c>
      <c r="CE26" s="118">
        <v>0</v>
      </c>
      <c r="CF26" s="118">
        <v>0</v>
      </c>
      <c r="CG26" s="118">
        <v>0</v>
      </c>
      <c r="CH26" s="118">
        <v>0</v>
      </c>
      <c r="CI26" s="118">
        <v>0</v>
      </c>
      <c r="CJ26" s="118">
        <v>0</v>
      </c>
      <c r="CK26" s="118">
        <v>0</v>
      </c>
      <c r="CL26" s="118">
        <v>0</v>
      </c>
      <c r="CM26" s="118">
        <v>0</v>
      </c>
      <c r="CN26" s="118">
        <v>0</v>
      </c>
      <c r="CO26" s="118">
        <v>0</v>
      </c>
      <c r="CP26" s="118">
        <v>0</v>
      </c>
      <c r="CQ26" s="118">
        <v>0</v>
      </c>
      <c r="CR26" s="118">
        <v>0</v>
      </c>
      <c r="CS26" s="118">
        <v>0</v>
      </c>
      <c r="CT26" s="118">
        <v>0</v>
      </c>
      <c r="CU26" s="118">
        <v>0</v>
      </c>
      <c r="CV26" s="118">
        <v>0</v>
      </c>
      <c r="CW26" s="118">
        <v>0</v>
      </c>
      <c r="CX26" s="118">
        <v>0</v>
      </c>
      <c r="CY26" s="118">
        <v>0</v>
      </c>
      <c r="CZ26" s="118">
        <v>0</v>
      </c>
      <c r="DA26" s="118">
        <v>0</v>
      </c>
      <c r="DB26" s="118">
        <v>0</v>
      </c>
      <c r="DC26" s="118">
        <v>0</v>
      </c>
      <c r="DD26" s="118">
        <v>0</v>
      </c>
      <c r="DE26" s="118">
        <v>0</v>
      </c>
      <c r="DF26" s="118">
        <v>0.20399999999999999</v>
      </c>
      <c r="DG26" s="118">
        <v>0.40899999999999997</v>
      </c>
      <c r="DH26" s="118">
        <v>0.61299999999999999</v>
      </c>
      <c r="DI26" s="118">
        <v>0.81799999999999995</v>
      </c>
      <c r="DJ26" s="118">
        <v>1.022</v>
      </c>
      <c r="DK26" s="118">
        <v>1.2270000000000001</v>
      </c>
      <c r="DL26" s="118">
        <v>1.431</v>
      </c>
      <c r="DM26" s="118">
        <v>1.6359999999999999</v>
      </c>
      <c r="DN26" s="118">
        <v>1.84</v>
      </c>
      <c r="DO26" s="118">
        <v>2.0449999999999999</v>
      </c>
      <c r="DP26" s="118">
        <v>2.2490000000000001</v>
      </c>
      <c r="DQ26" s="118">
        <v>2.4540000000000002</v>
      </c>
      <c r="DR26" s="118">
        <v>2.6579999999999999</v>
      </c>
      <c r="DS26" s="118">
        <v>2.863</v>
      </c>
      <c r="DT26" s="118">
        <v>3.0670000000000002</v>
      </c>
      <c r="DU26" s="118">
        <v>3.2719999999999998</v>
      </c>
      <c r="DV26" s="118">
        <v>3.476</v>
      </c>
      <c r="DW26" s="118">
        <v>3.681</v>
      </c>
      <c r="DX26" s="118">
        <v>3.8849999999999998</v>
      </c>
      <c r="DY26" s="118">
        <v>4.09</v>
      </c>
      <c r="DZ26" s="118">
        <v>4.2939999999999996</v>
      </c>
      <c r="EA26" s="118">
        <v>4.4980000000000002</v>
      </c>
      <c r="EB26" s="118">
        <v>4.7030000000000003</v>
      </c>
      <c r="EC26" s="118">
        <v>4.907</v>
      </c>
      <c r="ED26" s="118">
        <v>5.1120000000000001</v>
      </c>
      <c r="EE26" s="118">
        <v>5.3159999999999998</v>
      </c>
      <c r="EF26" s="118">
        <v>5.5209999999999999</v>
      </c>
      <c r="EG26" s="118">
        <v>5.7249999999999996</v>
      </c>
      <c r="EH26" s="118">
        <v>5.93</v>
      </c>
      <c r="EI26" s="118">
        <v>6.1340000000000003</v>
      </c>
      <c r="EJ26" s="118">
        <v>8.1790000000000003</v>
      </c>
      <c r="EK26" s="118">
        <v>10.224</v>
      </c>
      <c r="EL26" s="118">
        <v>12.269</v>
      </c>
      <c r="EM26" s="118">
        <v>14.313000000000001</v>
      </c>
      <c r="EN26" s="118">
        <v>16.358000000000001</v>
      </c>
      <c r="EO26" s="118">
        <v>18.402999999999999</v>
      </c>
      <c r="EP26" s="118">
        <v>5.5E-2</v>
      </c>
      <c r="EQ26" s="118">
        <v>0.11</v>
      </c>
      <c r="ER26" s="118">
        <v>0.16500000000000001</v>
      </c>
      <c r="ES26" s="118">
        <v>0.22</v>
      </c>
      <c r="ET26" s="118">
        <v>0.27400000000000002</v>
      </c>
      <c r="EU26" s="118">
        <v>0.32900000000000001</v>
      </c>
      <c r="EV26" s="118">
        <v>0.38400000000000001</v>
      </c>
      <c r="EW26" s="118">
        <v>0.439</v>
      </c>
      <c r="EX26" s="118">
        <v>0.49399999999999999</v>
      </c>
      <c r="EY26" s="118">
        <v>0.54900000000000004</v>
      </c>
      <c r="EZ26" s="118">
        <v>0.60399999999999998</v>
      </c>
      <c r="FA26" s="118">
        <v>0.65900000000000003</v>
      </c>
      <c r="FB26" s="118">
        <v>0.71299999999999997</v>
      </c>
      <c r="FC26" s="118">
        <v>0.76800000000000002</v>
      </c>
      <c r="FD26" s="118">
        <v>0.82299999999999995</v>
      </c>
      <c r="FE26" s="118">
        <v>0.878</v>
      </c>
      <c r="FF26" s="118">
        <v>0.93300000000000005</v>
      </c>
      <c r="FG26" s="118">
        <v>0.98799999999999999</v>
      </c>
      <c r="FH26" s="118">
        <v>1.0429999999999999</v>
      </c>
      <c r="FI26" s="118">
        <v>1.0980000000000001</v>
      </c>
      <c r="FJ26" s="118">
        <v>1.1519999999999999</v>
      </c>
      <c r="FK26" s="118">
        <v>1.2070000000000001</v>
      </c>
      <c r="FL26" s="118">
        <v>1.262</v>
      </c>
      <c r="FM26" s="118">
        <v>1.3169999999999999</v>
      </c>
      <c r="FN26" s="118">
        <v>1.3720000000000001</v>
      </c>
      <c r="FO26" s="118">
        <v>1.427</v>
      </c>
      <c r="FP26" s="118">
        <v>1.482</v>
      </c>
      <c r="FQ26" s="118">
        <v>1.5369999999999999</v>
      </c>
      <c r="FR26" s="118">
        <v>1.591</v>
      </c>
      <c r="FS26" s="118">
        <v>1.6459999999999999</v>
      </c>
      <c r="FT26" s="118">
        <v>2.1949999999999998</v>
      </c>
      <c r="FU26" s="118">
        <v>2.7440000000000002</v>
      </c>
      <c r="FV26" s="118">
        <v>3.2930000000000001</v>
      </c>
      <c r="FW26" s="118">
        <v>3.8410000000000002</v>
      </c>
      <c r="FX26" s="118">
        <v>4.3899999999999997</v>
      </c>
      <c r="FY26" s="118">
        <v>4.9390000000000001</v>
      </c>
      <c r="FZ26" s="118">
        <v>5.3999999999999999E-2</v>
      </c>
      <c r="GA26" s="118">
        <v>0.109</v>
      </c>
      <c r="GB26" s="118">
        <v>0.16300000000000001</v>
      </c>
      <c r="GC26" s="118">
        <v>0.217</v>
      </c>
      <c r="GD26" s="118">
        <v>0.27200000000000002</v>
      </c>
      <c r="GE26" s="118">
        <v>0.32600000000000001</v>
      </c>
      <c r="GF26" s="118">
        <v>0.38</v>
      </c>
      <c r="GG26" s="118">
        <v>0.434</v>
      </c>
      <c r="GH26" s="118">
        <v>0.48899999999999999</v>
      </c>
      <c r="GI26" s="118">
        <v>0.54300000000000004</v>
      </c>
      <c r="GJ26" s="118">
        <v>0.59699999999999998</v>
      </c>
      <c r="GK26" s="118">
        <v>0.65200000000000002</v>
      </c>
      <c r="GL26" s="118">
        <v>0.70599999999999996</v>
      </c>
      <c r="GM26" s="118">
        <v>0.76</v>
      </c>
      <c r="GN26" s="118">
        <v>0.81499999999999995</v>
      </c>
      <c r="GO26" s="118">
        <v>0.86899999999999999</v>
      </c>
      <c r="GP26" s="118">
        <v>0.92300000000000004</v>
      </c>
      <c r="GQ26" s="118">
        <v>0.97699999999999998</v>
      </c>
      <c r="GR26" s="118">
        <v>1.032</v>
      </c>
      <c r="GS26" s="118">
        <v>1.0860000000000001</v>
      </c>
      <c r="GT26" s="118">
        <v>1.1399999999999999</v>
      </c>
      <c r="GU26" s="118">
        <v>1.1950000000000001</v>
      </c>
      <c r="GV26" s="118">
        <v>1.2490000000000001</v>
      </c>
      <c r="GW26" s="118">
        <v>1.3029999999999999</v>
      </c>
      <c r="GX26" s="118">
        <v>1.3580000000000001</v>
      </c>
      <c r="GY26" s="118">
        <v>1.4119999999999999</v>
      </c>
      <c r="GZ26" s="118">
        <v>1.466</v>
      </c>
      <c r="HA26" s="118">
        <v>1.52</v>
      </c>
      <c r="HB26" s="118">
        <v>1.575</v>
      </c>
      <c r="HC26" s="118">
        <v>1.629</v>
      </c>
      <c r="HD26" s="118">
        <v>2.1720000000000002</v>
      </c>
      <c r="HE26" s="118">
        <v>2.7149999999999999</v>
      </c>
      <c r="HF26" s="118">
        <v>3.258</v>
      </c>
      <c r="HG26" s="118">
        <v>3.8010000000000002</v>
      </c>
      <c r="HH26" s="118">
        <v>4.3440000000000003</v>
      </c>
      <c r="HI26" s="118">
        <v>4.8869999999999996</v>
      </c>
      <c r="HJ26" s="118">
        <v>0</v>
      </c>
      <c r="HK26" s="118">
        <v>0</v>
      </c>
      <c r="HL26" s="118">
        <v>0</v>
      </c>
      <c r="HM26" s="118">
        <v>0</v>
      </c>
      <c r="HN26" s="118">
        <v>0</v>
      </c>
      <c r="HO26" s="118">
        <v>0</v>
      </c>
      <c r="HP26" s="118">
        <v>0</v>
      </c>
      <c r="HQ26" s="118">
        <v>0</v>
      </c>
      <c r="HR26" s="118">
        <v>0</v>
      </c>
      <c r="HS26" s="118">
        <v>0</v>
      </c>
      <c r="HT26" s="118">
        <v>0</v>
      </c>
      <c r="HU26" s="118">
        <v>0</v>
      </c>
      <c r="HV26" s="118">
        <v>0</v>
      </c>
      <c r="HW26" s="118">
        <v>0</v>
      </c>
      <c r="HX26" s="118">
        <v>0</v>
      </c>
      <c r="HY26" s="118">
        <v>0</v>
      </c>
      <c r="HZ26" s="118">
        <v>0</v>
      </c>
      <c r="IA26" s="118">
        <v>0</v>
      </c>
      <c r="IB26" s="118">
        <v>0</v>
      </c>
      <c r="IC26" s="118">
        <v>0</v>
      </c>
      <c r="ID26" s="118">
        <v>0</v>
      </c>
      <c r="IE26" s="118">
        <v>0</v>
      </c>
      <c r="IF26" s="118">
        <v>0</v>
      </c>
      <c r="IG26" s="118">
        <v>0</v>
      </c>
      <c r="IH26" s="118">
        <v>0</v>
      </c>
      <c r="II26" s="118">
        <v>0</v>
      </c>
      <c r="IJ26" s="118">
        <v>0</v>
      </c>
      <c r="IK26" s="118">
        <v>0</v>
      </c>
      <c r="IL26" s="118">
        <v>0</v>
      </c>
      <c r="IM26" s="118">
        <v>0</v>
      </c>
      <c r="IN26" s="118">
        <v>0</v>
      </c>
      <c r="IO26" s="118">
        <v>0</v>
      </c>
      <c r="IP26" s="118">
        <v>0</v>
      </c>
      <c r="IQ26" s="118">
        <v>0</v>
      </c>
      <c r="IR26" s="118">
        <v>0</v>
      </c>
      <c r="IS26" s="118">
        <v>0</v>
      </c>
      <c r="IT26" s="118">
        <v>0</v>
      </c>
      <c r="IU26" s="118">
        <v>0</v>
      </c>
      <c r="IV26" s="118">
        <v>0</v>
      </c>
      <c r="IW26" s="118">
        <v>0</v>
      </c>
      <c r="IX26" s="118">
        <v>0</v>
      </c>
      <c r="IY26" s="118">
        <v>0</v>
      </c>
      <c r="IZ26" s="118">
        <v>0</v>
      </c>
      <c r="JA26" s="118">
        <v>0</v>
      </c>
      <c r="JB26" s="118">
        <v>0</v>
      </c>
      <c r="JC26" s="118">
        <v>0</v>
      </c>
      <c r="JD26" s="118">
        <v>0</v>
      </c>
      <c r="JE26" s="118">
        <v>0</v>
      </c>
      <c r="JF26" s="118">
        <v>0</v>
      </c>
      <c r="JG26" s="118">
        <v>0</v>
      </c>
      <c r="JH26" s="118">
        <v>0</v>
      </c>
      <c r="JI26" s="118">
        <v>0</v>
      </c>
      <c r="JJ26" s="118">
        <v>0</v>
      </c>
      <c r="JK26" s="118">
        <v>0</v>
      </c>
      <c r="JL26" s="118">
        <v>0</v>
      </c>
      <c r="JM26" s="118">
        <v>0</v>
      </c>
      <c r="JN26" s="118">
        <v>0</v>
      </c>
      <c r="JO26" s="118">
        <v>0</v>
      </c>
      <c r="JP26" s="118">
        <v>0</v>
      </c>
      <c r="JQ26" s="118">
        <v>0</v>
      </c>
      <c r="JR26" s="118">
        <v>0</v>
      </c>
      <c r="JS26" s="118">
        <v>0</v>
      </c>
      <c r="JT26" s="118">
        <v>0</v>
      </c>
      <c r="JU26" s="118">
        <v>0</v>
      </c>
      <c r="JV26" s="118">
        <v>0</v>
      </c>
      <c r="JW26" s="118">
        <v>0</v>
      </c>
      <c r="JX26" s="118">
        <v>0</v>
      </c>
      <c r="JY26" s="118">
        <v>0</v>
      </c>
      <c r="JZ26" s="118">
        <v>0</v>
      </c>
      <c r="KA26" s="118">
        <v>0</v>
      </c>
      <c r="KB26" s="118">
        <v>0</v>
      </c>
      <c r="KC26" s="118">
        <v>0</v>
      </c>
      <c r="KD26" s="118">
        <v>0</v>
      </c>
      <c r="KE26" s="118">
        <v>0</v>
      </c>
      <c r="KF26" s="118">
        <v>0</v>
      </c>
      <c r="KG26" s="118">
        <v>0</v>
      </c>
      <c r="KH26" s="118">
        <v>0</v>
      </c>
      <c r="KI26" s="118">
        <v>0</v>
      </c>
      <c r="KJ26" s="118">
        <v>0</v>
      </c>
      <c r="KK26" s="118">
        <v>0</v>
      </c>
      <c r="KL26" s="118">
        <v>0</v>
      </c>
      <c r="KM26" s="118">
        <v>0</v>
      </c>
      <c r="KN26" s="118">
        <v>0</v>
      </c>
      <c r="KO26" s="118">
        <v>0</v>
      </c>
      <c r="KP26" s="118">
        <v>0</v>
      </c>
      <c r="KQ26" s="118">
        <v>0</v>
      </c>
      <c r="KR26" s="118">
        <v>0</v>
      </c>
      <c r="KS26" s="118">
        <v>0</v>
      </c>
      <c r="KT26" s="118">
        <v>0</v>
      </c>
      <c r="KU26" s="118">
        <v>0</v>
      </c>
      <c r="KV26" s="118">
        <v>0</v>
      </c>
      <c r="KW26" s="118">
        <v>0</v>
      </c>
      <c r="KX26" s="118">
        <v>0</v>
      </c>
      <c r="KY26" s="118">
        <v>0</v>
      </c>
      <c r="KZ26" s="118">
        <v>0</v>
      </c>
      <c r="LA26" s="118">
        <v>0</v>
      </c>
      <c r="LB26" s="118">
        <v>0</v>
      </c>
      <c r="LC26" s="118">
        <v>0</v>
      </c>
      <c r="LD26" s="118">
        <v>0</v>
      </c>
      <c r="LE26" s="118">
        <v>0</v>
      </c>
      <c r="LF26" s="118">
        <v>0</v>
      </c>
      <c r="LG26" s="118">
        <v>0</v>
      </c>
      <c r="LH26" s="118">
        <v>0</v>
      </c>
      <c r="LI26" s="118">
        <v>0</v>
      </c>
      <c r="LJ26" s="118">
        <v>0</v>
      </c>
      <c r="LK26" s="118">
        <v>0</v>
      </c>
      <c r="LL26" s="118">
        <v>0</v>
      </c>
      <c r="LM26" s="118">
        <v>0</v>
      </c>
      <c r="LN26" s="118">
        <v>0</v>
      </c>
      <c r="LO26" s="118">
        <v>0</v>
      </c>
      <c r="LP26" s="118">
        <v>0</v>
      </c>
      <c r="LQ26" s="118">
        <v>0</v>
      </c>
      <c r="LR26" s="118">
        <v>0</v>
      </c>
      <c r="LS26" s="118">
        <v>0</v>
      </c>
      <c r="LT26" s="118">
        <v>0</v>
      </c>
      <c r="LU26" s="118">
        <v>0</v>
      </c>
      <c r="LV26" s="118">
        <v>0</v>
      </c>
      <c r="LW26" s="118">
        <v>0</v>
      </c>
      <c r="LX26" s="118">
        <v>0</v>
      </c>
      <c r="LY26" s="118">
        <v>0</v>
      </c>
      <c r="LZ26" s="118">
        <v>0</v>
      </c>
      <c r="MA26" s="118">
        <v>0</v>
      </c>
      <c r="MB26" s="118">
        <v>0</v>
      </c>
      <c r="MC26" s="118">
        <v>0</v>
      </c>
      <c r="MD26" s="118">
        <v>0</v>
      </c>
      <c r="ME26" s="118">
        <v>0</v>
      </c>
      <c r="MF26" s="118">
        <v>0</v>
      </c>
      <c r="MG26" s="118">
        <v>0</v>
      </c>
      <c r="MH26" s="118">
        <v>0</v>
      </c>
      <c r="MI26" s="118">
        <v>0</v>
      </c>
      <c r="MJ26" s="118">
        <v>0</v>
      </c>
      <c r="MK26" s="118">
        <v>0</v>
      </c>
      <c r="ML26" s="118">
        <v>0</v>
      </c>
      <c r="MM26" s="118">
        <v>0</v>
      </c>
      <c r="MN26" s="118">
        <v>0</v>
      </c>
      <c r="MO26" s="118">
        <v>0</v>
      </c>
      <c r="MP26" s="118">
        <v>0</v>
      </c>
      <c r="MQ26" s="118">
        <v>0</v>
      </c>
      <c r="MR26" s="118">
        <v>0</v>
      </c>
      <c r="MS26" s="118">
        <v>0</v>
      </c>
      <c r="MT26" s="118">
        <v>0</v>
      </c>
      <c r="MU26" s="118">
        <v>0</v>
      </c>
      <c r="MV26" s="118">
        <v>0</v>
      </c>
      <c r="MW26" s="118">
        <v>0</v>
      </c>
    </row>
    <row r="27" spans="1:361" x14ac:dyDescent="0.35">
      <c r="A27" s="145" t="s">
        <v>237</v>
      </c>
      <c r="B27" s="118">
        <v>0.32500000000000001</v>
      </c>
      <c r="C27" s="118">
        <v>0.64900000000000002</v>
      </c>
      <c r="D27" s="118">
        <v>0.97399999999999998</v>
      </c>
      <c r="E27" s="118">
        <v>1.2989999999999999</v>
      </c>
      <c r="F27" s="118">
        <v>1.623</v>
      </c>
      <c r="G27" s="118">
        <v>1.948</v>
      </c>
      <c r="H27" s="118">
        <v>2.2719999999999998</v>
      </c>
      <c r="I27" s="118">
        <v>2.597</v>
      </c>
      <c r="J27" s="118">
        <v>2.9220000000000002</v>
      </c>
      <c r="K27" s="118">
        <v>3.246</v>
      </c>
      <c r="L27" s="118">
        <v>3.5710000000000002</v>
      </c>
      <c r="M27" s="118">
        <v>3.8959999999999999</v>
      </c>
      <c r="N27" s="118">
        <v>4.22</v>
      </c>
      <c r="O27" s="118">
        <v>4.5449999999999999</v>
      </c>
      <c r="P27" s="118">
        <v>4.87</v>
      </c>
      <c r="Q27" s="118">
        <v>5.194</v>
      </c>
      <c r="R27" s="118">
        <v>5.5190000000000001</v>
      </c>
      <c r="S27" s="118">
        <v>5.843</v>
      </c>
      <c r="T27" s="118">
        <v>6.1680000000000001</v>
      </c>
      <c r="U27" s="118">
        <v>6.4930000000000003</v>
      </c>
      <c r="V27" s="118">
        <v>6.8170000000000002</v>
      </c>
      <c r="W27" s="118">
        <v>7.1420000000000003</v>
      </c>
      <c r="X27" s="118">
        <v>7.4669999999999996</v>
      </c>
      <c r="Y27" s="118">
        <v>7.7910000000000004</v>
      </c>
      <c r="Z27" s="118">
        <v>8.1159999999999997</v>
      </c>
      <c r="AA27" s="118">
        <v>8.4410000000000007</v>
      </c>
      <c r="AB27" s="118">
        <v>8.7650000000000006</v>
      </c>
      <c r="AC27" s="118">
        <v>9.09</v>
      </c>
      <c r="AD27" s="118">
        <v>9.4139999999999997</v>
      </c>
      <c r="AE27" s="118">
        <v>9.7390000000000008</v>
      </c>
      <c r="AF27" s="118">
        <v>12.984999999999999</v>
      </c>
      <c r="AG27" s="118">
        <v>16.231999999999999</v>
      </c>
      <c r="AH27" s="118">
        <v>19.478000000000002</v>
      </c>
      <c r="AI27" s="118">
        <v>22.725000000000001</v>
      </c>
      <c r="AJ27" s="118">
        <v>25.971</v>
      </c>
      <c r="AK27" s="118">
        <v>29.216999999999999</v>
      </c>
      <c r="AL27" s="118">
        <v>0.32500000000000001</v>
      </c>
      <c r="AM27" s="118">
        <v>0.64900000000000002</v>
      </c>
      <c r="AN27" s="118">
        <v>0.97399999999999998</v>
      </c>
      <c r="AO27" s="118">
        <v>1.2989999999999999</v>
      </c>
      <c r="AP27" s="118">
        <v>1.623</v>
      </c>
      <c r="AQ27" s="118">
        <v>1.948</v>
      </c>
      <c r="AR27" s="118">
        <v>2.2719999999999998</v>
      </c>
      <c r="AS27" s="118">
        <v>2.597</v>
      </c>
      <c r="AT27" s="118">
        <v>2.9220000000000002</v>
      </c>
      <c r="AU27" s="118">
        <v>3.246</v>
      </c>
      <c r="AV27" s="118">
        <v>3.5710000000000002</v>
      </c>
      <c r="AW27" s="118">
        <v>3.8959999999999999</v>
      </c>
      <c r="AX27" s="118">
        <v>4.22</v>
      </c>
      <c r="AY27" s="118">
        <v>4.5449999999999999</v>
      </c>
      <c r="AZ27" s="118">
        <v>4.87</v>
      </c>
      <c r="BA27" s="118">
        <v>5.194</v>
      </c>
      <c r="BB27" s="118">
        <v>5.5190000000000001</v>
      </c>
      <c r="BC27" s="118">
        <v>5.843</v>
      </c>
      <c r="BD27" s="118">
        <v>6.1680000000000001</v>
      </c>
      <c r="BE27" s="118">
        <v>6.4930000000000003</v>
      </c>
      <c r="BF27" s="118">
        <v>6.8170000000000002</v>
      </c>
      <c r="BG27" s="118">
        <v>7.1420000000000003</v>
      </c>
      <c r="BH27" s="118">
        <v>7.4669999999999996</v>
      </c>
      <c r="BI27" s="118">
        <v>7.7910000000000004</v>
      </c>
      <c r="BJ27" s="118">
        <v>8.1159999999999997</v>
      </c>
      <c r="BK27" s="118">
        <v>8.4410000000000007</v>
      </c>
      <c r="BL27" s="118">
        <v>8.7650000000000006</v>
      </c>
      <c r="BM27" s="118">
        <v>9.09</v>
      </c>
      <c r="BN27" s="118">
        <v>9.4139999999999997</v>
      </c>
      <c r="BO27" s="118">
        <v>9.7390000000000008</v>
      </c>
      <c r="BP27" s="118">
        <v>12.984999999999999</v>
      </c>
      <c r="BQ27" s="118">
        <v>16.231999999999999</v>
      </c>
      <c r="BR27" s="118">
        <v>19.478000000000002</v>
      </c>
      <c r="BS27" s="118">
        <v>22.725000000000001</v>
      </c>
      <c r="BT27" s="118">
        <v>25.971</v>
      </c>
      <c r="BU27" s="118">
        <v>29.216999999999999</v>
      </c>
      <c r="BV27" s="118">
        <v>0.32500000000000001</v>
      </c>
      <c r="BW27" s="118">
        <v>0.64900000000000002</v>
      </c>
      <c r="BX27" s="118">
        <v>0.97399999999999998</v>
      </c>
      <c r="BY27" s="118">
        <v>1.2989999999999999</v>
      </c>
      <c r="BZ27" s="118">
        <v>1.623</v>
      </c>
      <c r="CA27" s="118">
        <v>1.948</v>
      </c>
      <c r="CB27" s="118">
        <v>2.2719999999999998</v>
      </c>
      <c r="CC27" s="118">
        <v>2.597</v>
      </c>
      <c r="CD27" s="118">
        <v>2.9220000000000002</v>
      </c>
      <c r="CE27" s="118">
        <v>3.246</v>
      </c>
      <c r="CF27" s="118">
        <v>3.5710000000000002</v>
      </c>
      <c r="CG27" s="118">
        <v>3.8959999999999999</v>
      </c>
      <c r="CH27" s="118">
        <v>4.22</v>
      </c>
      <c r="CI27" s="118">
        <v>4.5449999999999999</v>
      </c>
      <c r="CJ27" s="118">
        <v>4.87</v>
      </c>
      <c r="CK27" s="118">
        <v>5.194</v>
      </c>
      <c r="CL27" s="118">
        <v>5.5190000000000001</v>
      </c>
      <c r="CM27" s="118">
        <v>5.843</v>
      </c>
      <c r="CN27" s="118">
        <v>6.1680000000000001</v>
      </c>
      <c r="CO27" s="118">
        <v>6.4930000000000003</v>
      </c>
      <c r="CP27" s="118">
        <v>6.8170000000000002</v>
      </c>
      <c r="CQ27" s="118">
        <v>7.1420000000000003</v>
      </c>
      <c r="CR27" s="118">
        <v>7.4669999999999996</v>
      </c>
      <c r="CS27" s="118">
        <v>7.7910000000000004</v>
      </c>
      <c r="CT27" s="118">
        <v>8.1159999999999997</v>
      </c>
      <c r="CU27" s="118">
        <v>8.4410000000000007</v>
      </c>
      <c r="CV27" s="118">
        <v>8.7650000000000006</v>
      </c>
      <c r="CW27" s="118">
        <v>9.09</v>
      </c>
      <c r="CX27" s="118">
        <v>9.4139999999999997</v>
      </c>
      <c r="CY27" s="118">
        <v>9.7390000000000008</v>
      </c>
      <c r="CZ27" s="118">
        <v>12.984999999999999</v>
      </c>
      <c r="DA27" s="118">
        <v>16.231999999999999</v>
      </c>
      <c r="DB27" s="118">
        <v>19.478000000000002</v>
      </c>
      <c r="DC27" s="118">
        <v>22.725000000000001</v>
      </c>
      <c r="DD27" s="118">
        <v>25.971</v>
      </c>
      <c r="DE27" s="118">
        <v>29.216999999999999</v>
      </c>
      <c r="DF27" s="118">
        <v>0.32500000000000001</v>
      </c>
      <c r="DG27" s="118">
        <v>0.64900000000000002</v>
      </c>
      <c r="DH27" s="118">
        <v>0.97399999999999998</v>
      </c>
      <c r="DI27" s="118">
        <v>1.2989999999999999</v>
      </c>
      <c r="DJ27" s="118">
        <v>1.623</v>
      </c>
      <c r="DK27" s="118">
        <v>1.948</v>
      </c>
      <c r="DL27" s="118">
        <v>2.2719999999999998</v>
      </c>
      <c r="DM27" s="118">
        <v>2.597</v>
      </c>
      <c r="DN27" s="118">
        <v>2.9220000000000002</v>
      </c>
      <c r="DO27" s="118">
        <v>3.246</v>
      </c>
      <c r="DP27" s="118">
        <v>3.5710000000000002</v>
      </c>
      <c r="DQ27" s="118">
        <v>3.8959999999999999</v>
      </c>
      <c r="DR27" s="118">
        <v>4.22</v>
      </c>
      <c r="DS27" s="118">
        <v>4.5449999999999999</v>
      </c>
      <c r="DT27" s="118">
        <v>4.87</v>
      </c>
      <c r="DU27" s="118">
        <v>5.194</v>
      </c>
      <c r="DV27" s="118">
        <v>5.5190000000000001</v>
      </c>
      <c r="DW27" s="118">
        <v>5.843</v>
      </c>
      <c r="DX27" s="118">
        <v>6.1680000000000001</v>
      </c>
      <c r="DY27" s="118">
        <v>6.4930000000000003</v>
      </c>
      <c r="DZ27" s="118">
        <v>6.8170000000000002</v>
      </c>
      <c r="EA27" s="118">
        <v>7.1420000000000003</v>
      </c>
      <c r="EB27" s="118">
        <v>7.4669999999999996</v>
      </c>
      <c r="EC27" s="118">
        <v>7.7910000000000004</v>
      </c>
      <c r="ED27" s="118">
        <v>8.1159999999999997</v>
      </c>
      <c r="EE27" s="118">
        <v>8.4410000000000007</v>
      </c>
      <c r="EF27" s="118">
        <v>8.7650000000000006</v>
      </c>
      <c r="EG27" s="118">
        <v>9.09</v>
      </c>
      <c r="EH27" s="118">
        <v>9.4139999999999997</v>
      </c>
      <c r="EI27" s="118">
        <v>9.7390000000000008</v>
      </c>
      <c r="EJ27" s="118">
        <v>12.984999999999999</v>
      </c>
      <c r="EK27" s="118">
        <v>16.231999999999999</v>
      </c>
      <c r="EL27" s="118">
        <v>19.478000000000002</v>
      </c>
      <c r="EM27" s="118">
        <v>22.725000000000001</v>
      </c>
      <c r="EN27" s="118">
        <v>25.971</v>
      </c>
      <c r="EO27" s="118">
        <v>29.216999999999999</v>
      </c>
      <c r="EP27" s="118">
        <v>0.23899999999999999</v>
      </c>
      <c r="EQ27" s="118">
        <v>0.47699999999999998</v>
      </c>
      <c r="ER27" s="118">
        <v>0.71599999999999997</v>
      </c>
      <c r="ES27" s="118">
        <v>0.95399999999999996</v>
      </c>
      <c r="ET27" s="118">
        <v>1.1930000000000001</v>
      </c>
      <c r="EU27" s="118">
        <v>1.431</v>
      </c>
      <c r="EV27" s="118">
        <v>1.67</v>
      </c>
      <c r="EW27" s="118">
        <v>1.909</v>
      </c>
      <c r="EX27" s="118">
        <v>2.1469999999999998</v>
      </c>
      <c r="EY27" s="118">
        <v>2.3860000000000001</v>
      </c>
      <c r="EZ27" s="118">
        <v>2.6240000000000001</v>
      </c>
      <c r="FA27" s="118">
        <v>2.863</v>
      </c>
      <c r="FB27" s="118">
        <v>3.101</v>
      </c>
      <c r="FC27" s="118">
        <v>3.34</v>
      </c>
      <c r="FD27" s="118">
        <v>3.5790000000000002</v>
      </c>
      <c r="FE27" s="118">
        <v>3.8170000000000002</v>
      </c>
      <c r="FF27" s="118">
        <v>4.056</v>
      </c>
      <c r="FG27" s="118">
        <v>4.2939999999999996</v>
      </c>
      <c r="FH27" s="118">
        <v>4.5330000000000004</v>
      </c>
      <c r="FI27" s="118">
        <v>4.7709999999999999</v>
      </c>
      <c r="FJ27" s="118">
        <v>5.01</v>
      </c>
      <c r="FK27" s="118">
        <v>5.2489999999999997</v>
      </c>
      <c r="FL27" s="118">
        <v>5.4870000000000001</v>
      </c>
      <c r="FM27" s="118">
        <v>5.726</v>
      </c>
      <c r="FN27" s="118">
        <v>5.9640000000000004</v>
      </c>
      <c r="FO27" s="118">
        <v>6.2030000000000003</v>
      </c>
      <c r="FP27" s="118">
        <v>6.4409999999999998</v>
      </c>
      <c r="FQ27" s="118">
        <v>6.68</v>
      </c>
      <c r="FR27" s="118">
        <v>6.9189999999999996</v>
      </c>
      <c r="FS27" s="118">
        <v>7.157</v>
      </c>
      <c r="FT27" s="118">
        <v>9.5429999999999993</v>
      </c>
      <c r="FU27" s="118">
        <v>11.929</v>
      </c>
      <c r="FV27" s="118">
        <v>14.314</v>
      </c>
      <c r="FW27" s="118">
        <v>16.7</v>
      </c>
      <c r="FX27" s="118">
        <v>19.085999999999999</v>
      </c>
      <c r="FY27" s="118">
        <v>21.471</v>
      </c>
      <c r="FZ27" s="118">
        <v>0.23899999999999999</v>
      </c>
      <c r="GA27" s="118">
        <v>0.47699999999999998</v>
      </c>
      <c r="GB27" s="118">
        <v>0.71599999999999997</v>
      </c>
      <c r="GC27" s="118">
        <v>0.95399999999999996</v>
      </c>
      <c r="GD27" s="118">
        <v>1.1930000000000001</v>
      </c>
      <c r="GE27" s="118">
        <v>1.431</v>
      </c>
      <c r="GF27" s="118">
        <v>1.67</v>
      </c>
      <c r="GG27" s="118">
        <v>1.909</v>
      </c>
      <c r="GH27" s="118">
        <v>2.1469999999999998</v>
      </c>
      <c r="GI27" s="118">
        <v>2.3860000000000001</v>
      </c>
      <c r="GJ27" s="118">
        <v>2.6240000000000001</v>
      </c>
      <c r="GK27" s="118">
        <v>2.863</v>
      </c>
      <c r="GL27" s="118">
        <v>3.101</v>
      </c>
      <c r="GM27" s="118">
        <v>3.34</v>
      </c>
      <c r="GN27" s="118">
        <v>3.5790000000000002</v>
      </c>
      <c r="GO27" s="118">
        <v>3.8170000000000002</v>
      </c>
      <c r="GP27" s="118">
        <v>4.056</v>
      </c>
      <c r="GQ27" s="118">
        <v>4.2939999999999996</v>
      </c>
      <c r="GR27" s="118">
        <v>4.5330000000000004</v>
      </c>
      <c r="GS27" s="118">
        <v>4.7709999999999999</v>
      </c>
      <c r="GT27" s="118">
        <v>5.01</v>
      </c>
      <c r="GU27" s="118">
        <v>5.2489999999999997</v>
      </c>
      <c r="GV27" s="118">
        <v>5.4870000000000001</v>
      </c>
      <c r="GW27" s="118">
        <v>5.726</v>
      </c>
      <c r="GX27" s="118">
        <v>5.9640000000000004</v>
      </c>
      <c r="GY27" s="118">
        <v>6.2030000000000003</v>
      </c>
      <c r="GZ27" s="118">
        <v>6.4409999999999998</v>
      </c>
      <c r="HA27" s="118">
        <v>6.68</v>
      </c>
      <c r="HB27" s="118">
        <v>6.9189999999999996</v>
      </c>
      <c r="HC27" s="118">
        <v>7.157</v>
      </c>
      <c r="HD27" s="118">
        <v>9.5429999999999993</v>
      </c>
      <c r="HE27" s="118">
        <v>11.929</v>
      </c>
      <c r="HF27" s="118">
        <v>14.314</v>
      </c>
      <c r="HG27" s="118">
        <v>16.7</v>
      </c>
      <c r="HH27" s="118">
        <v>19.085999999999999</v>
      </c>
      <c r="HI27" s="118">
        <v>21.471</v>
      </c>
      <c r="HJ27" s="118">
        <v>0</v>
      </c>
      <c r="HK27" s="118">
        <v>0</v>
      </c>
      <c r="HL27" s="118">
        <v>0</v>
      </c>
      <c r="HM27" s="118">
        <v>0</v>
      </c>
      <c r="HN27" s="118">
        <v>0</v>
      </c>
      <c r="HO27" s="118">
        <v>0</v>
      </c>
      <c r="HP27" s="118">
        <v>0</v>
      </c>
      <c r="HQ27" s="118">
        <v>0</v>
      </c>
      <c r="HR27" s="118">
        <v>0</v>
      </c>
      <c r="HS27" s="118">
        <v>0</v>
      </c>
      <c r="HT27" s="118">
        <v>0</v>
      </c>
      <c r="HU27" s="118">
        <v>0</v>
      </c>
      <c r="HV27" s="118">
        <v>0</v>
      </c>
      <c r="HW27" s="118">
        <v>0</v>
      </c>
      <c r="HX27" s="118">
        <v>0</v>
      </c>
      <c r="HY27" s="118">
        <v>0</v>
      </c>
      <c r="HZ27" s="118">
        <v>0</v>
      </c>
      <c r="IA27" s="118">
        <v>0</v>
      </c>
      <c r="IB27" s="118">
        <v>0</v>
      </c>
      <c r="IC27" s="118">
        <v>0</v>
      </c>
      <c r="ID27" s="118">
        <v>0</v>
      </c>
      <c r="IE27" s="118">
        <v>0</v>
      </c>
      <c r="IF27" s="118">
        <v>0</v>
      </c>
      <c r="IG27" s="118">
        <v>0</v>
      </c>
      <c r="IH27" s="118">
        <v>0</v>
      </c>
      <c r="II27" s="118">
        <v>0</v>
      </c>
      <c r="IJ27" s="118">
        <v>0</v>
      </c>
      <c r="IK27" s="118">
        <v>0</v>
      </c>
      <c r="IL27" s="118">
        <v>0</v>
      </c>
      <c r="IM27" s="118">
        <v>0</v>
      </c>
      <c r="IN27" s="118">
        <v>0</v>
      </c>
      <c r="IO27" s="118">
        <v>0</v>
      </c>
      <c r="IP27" s="118">
        <v>0</v>
      </c>
      <c r="IQ27" s="118">
        <v>0</v>
      </c>
      <c r="IR27" s="118">
        <v>0</v>
      </c>
      <c r="IS27" s="118">
        <v>0</v>
      </c>
      <c r="IT27" s="118">
        <v>0</v>
      </c>
      <c r="IU27" s="118">
        <v>0</v>
      </c>
      <c r="IV27" s="118">
        <v>0</v>
      </c>
      <c r="IW27" s="118">
        <v>0</v>
      </c>
      <c r="IX27" s="118">
        <v>0</v>
      </c>
      <c r="IY27" s="118">
        <v>0</v>
      </c>
      <c r="IZ27" s="118">
        <v>0</v>
      </c>
      <c r="JA27" s="118">
        <v>0</v>
      </c>
      <c r="JB27" s="118">
        <v>0</v>
      </c>
      <c r="JC27" s="118">
        <v>0</v>
      </c>
      <c r="JD27" s="118">
        <v>0</v>
      </c>
      <c r="JE27" s="118">
        <v>0</v>
      </c>
      <c r="JF27" s="118">
        <v>0</v>
      </c>
      <c r="JG27" s="118">
        <v>0</v>
      </c>
      <c r="JH27" s="118">
        <v>0</v>
      </c>
      <c r="JI27" s="118">
        <v>0</v>
      </c>
      <c r="JJ27" s="118">
        <v>0</v>
      </c>
      <c r="JK27" s="118">
        <v>0</v>
      </c>
      <c r="JL27" s="118">
        <v>0</v>
      </c>
      <c r="JM27" s="118">
        <v>0</v>
      </c>
      <c r="JN27" s="118">
        <v>0</v>
      </c>
      <c r="JO27" s="118">
        <v>0</v>
      </c>
      <c r="JP27" s="118">
        <v>0</v>
      </c>
      <c r="JQ27" s="118">
        <v>0</v>
      </c>
      <c r="JR27" s="118">
        <v>0</v>
      </c>
      <c r="JS27" s="118">
        <v>0</v>
      </c>
      <c r="JT27" s="118">
        <v>0</v>
      </c>
      <c r="JU27" s="118">
        <v>0</v>
      </c>
      <c r="JV27" s="118">
        <v>0</v>
      </c>
      <c r="JW27" s="118">
        <v>0</v>
      </c>
      <c r="JX27" s="118">
        <v>0</v>
      </c>
      <c r="JY27" s="118">
        <v>0</v>
      </c>
      <c r="JZ27" s="118">
        <v>0</v>
      </c>
      <c r="KA27" s="118">
        <v>0</v>
      </c>
      <c r="KB27" s="118">
        <v>0</v>
      </c>
      <c r="KC27" s="118">
        <v>0</v>
      </c>
      <c r="KD27" s="118">
        <v>0</v>
      </c>
      <c r="KE27" s="118">
        <v>0</v>
      </c>
      <c r="KF27" s="118">
        <v>0</v>
      </c>
      <c r="KG27" s="118">
        <v>0</v>
      </c>
      <c r="KH27" s="118">
        <v>0</v>
      </c>
      <c r="KI27" s="118">
        <v>0</v>
      </c>
      <c r="KJ27" s="118">
        <v>0</v>
      </c>
      <c r="KK27" s="118">
        <v>0</v>
      </c>
      <c r="KL27" s="118">
        <v>0</v>
      </c>
      <c r="KM27" s="118">
        <v>0</v>
      </c>
      <c r="KN27" s="118">
        <v>0</v>
      </c>
      <c r="KO27" s="118">
        <v>0</v>
      </c>
      <c r="KP27" s="118">
        <v>0</v>
      </c>
      <c r="KQ27" s="118">
        <v>0</v>
      </c>
      <c r="KR27" s="118">
        <v>0</v>
      </c>
      <c r="KS27" s="118">
        <v>0</v>
      </c>
      <c r="KT27" s="118">
        <v>0</v>
      </c>
      <c r="KU27" s="118">
        <v>0</v>
      </c>
      <c r="KV27" s="118">
        <v>0</v>
      </c>
      <c r="KW27" s="118">
        <v>0</v>
      </c>
      <c r="KX27" s="118">
        <v>0</v>
      </c>
      <c r="KY27" s="118">
        <v>0</v>
      </c>
      <c r="KZ27" s="118">
        <v>0</v>
      </c>
      <c r="LA27" s="118">
        <v>0</v>
      </c>
      <c r="LB27" s="118">
        <v>0</v>
      </c>
      <c r="LC27" s="118">
        <v>0</v>
      </c>
      <c r="LD27" s="118">
        <v>0</v>
      </c>
      <c r="LE27" s="118">
        <v>0</v>
      </c>
      <c r="LF27" s="118">
        <v>0</v>
      </c>
      <c r="LG27" s="118">
        <v>0</v>
      </c>
      <c r="LH27" s="118">
        <v>0</v>
      </c>
      <c r="LI27" s="118">
        <v>0</v>
      </c>
      <c r="LJ27" s="118">
        <v>0</v>
      </c>
      <c r="LK27" s="118">
        <v>0</v>
      </c>
      <c r="LL27" s="118">
        <v>0</v>
      </c>
      <c r="LM27" s="118">
        <v>0</v>
      </c>
      <c r="LN27" s="118">
        <v>0</v>
      </c>
      <c r="LO27" s="118">
        <v>0</v>
      </c>
      <c r="LP27" s="118">
        <v>0</v>
      </c>
      <c r="LQ27" s="118">
        <v>0</v>
      </c>
      <c r="LR27" s="118">
        <v>0</v>
      </c>
      <c r="LS27" s="118">
        <v>0</v>
      </c>
      <c r="LT27" s="118">
        <v>0</v>
      </c>
      <c r="LU27" s="118">
        <v>0</v>
      </c>
      <c r="LV27" s="118">
        <v>0</v>
      </c>
      <c r="LW27" s="118">
        <v>0</v>
      </c>
      <c r="LX27" s="118">
        <v>0</v>
      </c>
      <c r="LY27" s="118">
        <v>0</v>
      </c>
      <c r="LZ27" s="118">
        <v>0</v>
      </c>
      <c r="MA27" s="118">
        <v>0</v>
      </c>
      <c r="MB27" s="118">
        <v>0</v>
      </c>
      <c r="MC27" s="118">
        <v>0</v>
      </c>
      <c r="MD27" s="118">
        <v>0</v>
      </c>
      <c r="ME27" s="118">
        <v>0</v>
      </c>
      <c r="MF27" s="118">
        <v>0</v>
      </c>
      <c r="MG27" s="118">
        <v>0</v>
      </c>
      <c r="MH27" s="118">
        <v>0</v>
      </c>
      <c r="MI27" s="118">
        <v>0</v>
      </c>
      <c r="MJ27" s="118">
        <v>0</v>
      </c>
      <c r="MK27" s="118">
        <v>0</v>
      </c>
      <c r="ML27" s="118">
        <v>0</v>
      </c>
      <c r="MM27" s="118">
        <v>0</v>
      </c>
      <c r="MN27" s="118">
        <v>0</v>
      </c>
      <c r="MO27" s="118">
        <v>0</v>
      </c>
      <c r="MP27" s="118">
        <v>0</v>
      </c>
      <c r="MQ27" s="118">
        <v>0</v>
      </c>
      <c r="MR27" s="118">
        <v>0</v>
      </c>
      <c r="MS27" s="118">
        <v>0</v>
      </c>
      <c r="MT27" s="118">
        <v>0</v>
      </c>
      <c r="MU27" s="118">
        <v>0</v>
      </c>
      <c r="MV27" s="118">
        <v>0</v>
      </c>
      <c r="MW27" s="118">
        <v>0</v>
      </c>
    </row>
    <row r="28" spans="1:361" x14ac:dyDescent="0.35">
      <c r="A28" s="145" t="s">
        <v>238</v>
      </c>
      <c r="B28" s="118">
        <v>2.1999999999999999E-2</v>
      </c>
      <c r="C28" s="118">
        <v>4.3999999999999997E-2</v>
      </c>
      <c r="D28" s="118">
        <v>6.6000000000000003E-2</v>
      </c>
      <c r="E28" s="118">
        <v>8.6999999999999994E-2</v>
      </c>
      <c r="F28" s="118">
        <v>0.109</v>
      </c>
      <c r="G28" s="118">
        <v>0.13100000000000001</v>
      </c>
      <c r="H28" s="118">
        <v>0.153</v>
      </c>
      <c r="I28" s="118">
        <v>0.17499999999999999</v>
      </c>
      <c r="J28" s="118">
        <v>0.19700000000000001</v>
      </c>
      <c r="K28" s="118">
        <v>0.219</v>
      </c>
      <c r="L28" s="118">
        <v>0.24</v>
      </c>
      <c r="M28" s="118">
        <v>0.26200000000000001</v>
      </c>
      <c r="N28" s="118">
        <v>0.28399999999999997</v>
      </c>
      <c r="O28" s="118">
        <v>0.30599999999999999</v>
      </c>
      <c r="P28" s="118">
        <v>0.32800000000000001</v>
      </c>
      <c r="Q28" s="118">
        <v>0.35</v>
      </c>
      <c r="R28" s="118">
        <v>0.372</v>
      </c>
      <c r="S28" s="118">
        <v>0.39300000000000002</v>
      </c>
      <c r="T28" s="118">
        <v>0.41499999999999998</v>
      </c>
      <c r="U28" s="118">
        <v>0.437</v>
      </c>
      <c r="V28" s="118">
        <v>0.45900000000000002</v>
      </c>
      <c r="W28" s="118">
        <v>0.48099999999999998</v>
      </c>
      <c r="X28" s="118">
        <v>0.503</v>
      </c>
      <c r="Y28" s="118">
        <v>0.52500000000000002</v>
      </c>
      <c r="Z28" s="118">
        <v>0.54600000000000004</v>
      </c>
      <c r="AA28" s="118">
        <v>0.56799999999999995</v>
      </c>
      <c r="AB28" s="118">
        <v>0.59</v>
      </c>
      <c r="AC28" s="118">
        <v>0.61199999999999999</v>
      </c>
      <c r="AD28" s="118">
        <v>0.63400000000000001</v>
      </c>
      <c r="AE28" s="118">
        <v>0.65600000000000003</v>
      </c>
      <c r="AF28" s="118">
        <v>0.874</v>
      </c>
      <c r="AG28" s="118">
        <v>1.093</v>
      </c>
      <c r="AH28" s="118">
        <v>1.3109999999999999</v>
      </c>
      <c r="AI28" s="118">
        <v>1.53</v>
      </c>
      <c r="AJ28" s="118">
        <v>1.748</v>
      </c>
      <c r="AK28" s="118">
        <v>1.9670000000000001</v>
      </c>
      <c r="AL28" s="118">
        <v>2.5000000000000001E-2</v>
      </c>
      <c r="AM28" s="118">
        <v>5.0999999999999997E-2</v>
      </c>
      <c r="AN28" s="118">
        <v>7.5999999999999998E-2</v>
      </c>
      <c r="AO28" s="118">
        <v>0.10199999999999999</v>
      </c>
      <c r="AP28" s="118">
        <v>0.127</v>
      </c>
      <c r="AQ28" s="118">
        <v>0.152</v>
      </c>
      <c r="AR28" s="118">
        <v>0.17799999999999999</v>
      </c>
      <c r="AS28" s="118">
        <v>0.20300000000000001</v>
      </c>
      <c r="AT28" s="118">
        <v>0.22900000000000001</v>
      </c>
      <c r="AU28" s="118">
        <v>0.254</v>
      </c>
      <c r="AV28" s="118">
        <v>0.28000000000000003</v>
      </c>
      <c r="AW28" s="118">
        <v>0.30499999999999999</v>
      </c>
      <c r="AX28" s="118">
        <v>0.33</v>
      </c>
      <c r="AY28" s="118">
        <v>0.35599999999999998</v>
      </c>
      <c r="AZ28" s="118">
        <v>0.38100000000000001</v>
      </c>
      <c r="BA28" s="118">
        <v>0.40699999999999997</v>
      </c>
      <c r="BB28" s="118">
        <v>0.432</v>
      </c>
      <c r="BC28" s="118">
        <v>0.45700000000000002</v>
      </c>
      <c r="BD28" s="118">
        <v>0.48299999999999998</v>
      </c>
      <c r="BE28" s="118">
        <v>0.50800000000000001</v>
      </c>
      <c r="BF28" s="118">
        <v>0.53400000000000003</v>
      </c>
      <c r="BG28" s="118">
        <v>0.55900000000000005</v>
      </c>
      <c r="BH28" s="118">
        <v>0.58499999999999996</v>
      </c>
      <c r="BI28" s="118">
        <v>0.61</v>
      </c>
      <c r="BJ28" s="118">
        <v>0.63500000000000001</v>
      </c>
      <c r="BK28" s="118">
        <v>0.66100000000000003</v>
      </c>
      <c r="BL28" s="118">
        <v>0.68600000000000005</v>
      </c>
      <c r="BM28" s="118">
        <v>0.71199999999999997</v>
      </c>
      <c r="BN28" s="118">
        <v>0.73699999999999999</v>
      </c>
      <c r="BO28" s="118">
        <v>0.76200000000000001</v>
      </c>
      <c r="BP28" s="118">
        <v>1.0169999999999999</v>
      </c>
      <c r="BQ28" s="118">
        <v>1.2709999999999999</v>
      </c>
      <c r="BR28" s="118">
        <v>1.5249999999999999</v>
      </c>
      <c r="BS28" s="118">
        <v>1.7789999999999999</v>
      </c>
      <c r="BT28" s="118">
        <v>2.0329999999999999</v>
      </c>
      <c r="BU28" s="118">
        <v>2.2869999999999999</v>
      </c>
      <c r="BV28" s="118">
        <v>1.4999999999999999E-2</v>
      </c>
      <c r="BW28" s="118">
        <v>3.1E-2</v>
      </c>
      <c r="BX28" s="118">
        <v>4.5999999999999999E-2</v>
      </c>
      <c r="BY28" s="118">
        <v>6.0999999999999999E-2</v>
      </c>
      <c r="BZ28" s="118">
        <v>7.6999999999999999E-2</v>
      </c>
      <c r="CA28" s="118">
        <v>9.1999999999999998E-2</v>
      </c>
      <c r="CB28" s="118">
        <v>0.107</v>
      </c>
      <c r="CC28" s="118">
        <v>0.123</v>
      </c>
      <c r="CD28" s="118">
        <v>0.13800000000000001</v>
      </c>
      <c r="CE28" s="118">
        <v>0.153</v>
      </c>
      <c r="CF28" s="118">
        <v>0.16900000000000001</v>
      </c>
      <c r="CG28" s="118">
        <v>0.184</v>
      </c>
      <c r="CH28" s="118">
        <v>0.19900000000000001</v>
      </c>
      <c r="CI28" s="118">
        <v>0.215</v>
      </c>
      <c r="CJ28" s="118">
        <v>0.23</v>
      </c>
      <c r="CK28" s="118">
        <v>0.245</v>
      </c>
      <c r="CL28" s="118">
        <v>0.26100000000000001</v>
      </c>
      <c r="CM28" s="118">
        <v>0.27600000000000002</v>
      </c>
      <c r="CN28" s="118">
        <v>0.29099999999999998</v>
      </c>
      <c r="CO28" s="118">
        <v>0.307</v>
      </c>
      <c r="CP28" s="118">
        <v>0.32200000000000001</v>
      </c>
      <c r="CQ28" s="118">
        <v>0.33800000000000002</v>
      </c>
      <c r="CR28" s="118">
        <v>0.35299999999999998</v>
      </c>
      <c r="CS28" s="118">
        <v>0.36799999999999999</v>
      </c>
      <c r="CT28" s="118">
        <v>0.38400000000000001</v>
      </c>
      <c r="CU28" s="118">
        <v>0.39900000000000002</v>
      </c>
      <c r="CV28" s="118">
        <v>0.41399999999999998</v>
      </c>
      <c r="CW28" s="118">
        <v>0.43</v>
      </c>
      <c r="CX28" s="118">
        <v>0.44500000000000001</v>
      </c>
      <c r="CY28" s="118">
        <v>0.46</v>
      </c>
      <c r="CZ28" s="118">
        <v>0.61399999999999999</v>
      </c>
      <c r="DA28" s="118">
        <v>0.76700000000000002</v>
      </c>
      <c r="DB28" s="118">
        <v>0.92</v>
      </c>
      <c r="DC28" s="118">
        <v>1.0740000000000001</v>
      </c>
      <c r="DD28" s="118">
        <v>1.2270000000000001</v>
      </c>
      <c r="DE28" s="118">
        <v>1.381</v>
      </c>
      <c r="DF28" s="118">
        <v>1.4E-2</v>
      </c>
      <c r="DG28" s="118">
        <v>2.8000000000000001E-2</v>
      </c>
      <c r="DH28" s="118">
        <v>4.2000000000000003E-2</v>
      </c>
      <c r="DI28" s="118">
        <v>5.6000000000000001E-2</v>
      </c>
      <c r="DJ28" s="118">
        <v>7.0000000000000007E-2</v>
      </c>
      <c r="DK28" s="118">
        <v>8.4000000000000005E-2</v>
      </c>
      <c r="DL28" s="118">
        <v>9.8000000000000004E-2</v>
      </c>
      <c r="DM28" s="118">
        <v>0.112</v>
      </c>
      <c r="DN28" s="118">
        <v>0.126</v>
      </c>
      <c r="DO28" s="118">
        <v>0.14000000000000001</v>
      </c>
      <c r="DP28" s="118">
        <v>0.154</v>
      </c>
      <c r="DQ28" s="118">
        <v>0.16800000000000001</v>
      </c>
      <c r="DR28" s="118">
        <v>0.182</v>
      </c>
      <c r="DS28" s="118">
        <v>0.19600000000000001</v>
      </c>
      <c r="DT28" s="118">
        <v>0.20899999999999999</v>
      </c>
      <c r="DU28" s="118">
        <v>0.223</v>
      </c>
      <c r="DV28" s="118">
        <v>0.23699999999999999</v>
      </c>
      <c r="DW28" s="118">
        <v>0.251</v>
      </c>
      <c r="DX28" s="118">
        <v>0.26500000000000001</v>
      </c>
      <c r="DY28" s="118">
        <v>0.27900000000000003</v>
      </c>
      <c r="DZ28" s="118">
        <v>0.29299999999999998</v>
      </c>
      <c r="EA28" s="118">
        <v>0.307</v>
      </c>
      <c r="EB28" s="118">
        <v>0.32100000000000001</v>
      </c>
      <c r="EC28" s="118">
        <v>0.33500000000000002</v>
      </c>
      <c r="ED28" s="118">
        <v>0.34899999999999998</v>
      </c>
      <c r="EE28" s="118">
        <v>0.36299999999999999</v>
      </c>
      <c r="EF28" s="118">
        <v>0.377</v>
      </c>
      <c r="EG28" s="118">
        <v>0.39100000000000001</v>
      </c>
      <c r="EH28" s="118">
        <v>0.40500000000000003</v>
      </c>
      <c r="EI28" s="118">
        <v>0.41899999999999998</v>
      </c>
      <c r="EJ28" s="118">
        <v>0.55900000000000005</v>
      </c>
      <c r="EK28" s="118">
        <v>0.69799999999999995</v>
      </c>
      <c r="EL28" s="118">
        <v>0.83799999999999997</v>
      </c>
      <c r="EM28" s="118">
        <v>0.97799999999999998</v>
      </c>
      <c r="EN28" s="118">
        <v>1.117</v>
      </c>
      <c r="EO28" s="118">
        <v>1.2569999999999999</v>
      </c>
      <c r="EP28" s="118">
        <v>6.6000000000000003E-2</v>
      </c>
      <c r="EQ28" s="118">
        <v>0.13200000000000001</v>
      </c>
      <c r="ER28" s="118">
        <v>0.19900000000000001</v>
      </c>
      <c r="ES28" s="118">
        <v>0.26500000000000001</v>
      </c>
      <c r="ET28" s="118">
        <v>0.33100000000000002</v>
      </c>
      <c r="EU28" s="118">
        <v>0.39700000000000002</v>
      </c>
      <c r="EV28" s="118">
        <v>0.46400000000000002</v>
      </c>
      <c r="EW28" s="118">
        <v>0.53</v>
      </c>
      <c r="EX28" s="118">
        <v>0.59599999999999997</v>
      </c>
      <c r="EY28" s="118">
        <v>0.66200000000000003</v>
      </c>
      <c r="EZ28" s="118">
        <v>0.72899999999999998</v>
      </c>
      <c r="FA28" s="118">
        <v>0.79500000000000004</v>
      </c>
      <c r="FB28" s="118">
        <v>0.86099999999999999</v>
      </c>
      <c r="FC28" s="118">
        <v>0.92700000000000005</v>
      </c>
      <c r="FD28" s="118">
        <v>0.99399999999999999</v>
      </c>
      <c r="FE28" s="118">
        <v>1.06</v>
      </c>
      <c r="FF28" s="118">
        <v>1.1259999999999999</v>
      </c>
      <c r="FG28" s="118">
        <v>1.1919999999999999</v>
      </c>
      <c r="FH28" s="118">
        <v>1.258</v>
      </c>
      <c r="FI28" s="118">
        <v>1.325</v>
      </c>
      <c r="FJ28" s="118">
        <v>1.391</v>
      </c>
      <c r="FK28" s="118">
        <v>1.4570000000000001</v>
      </c>
      <c r="FL28" s="118">
        <v>1.5229999999999999</v>
      </c>
      <c r="FM28" s="118">
        <v>1.59</v>
      </c>
      <c r="FN28" s="118">
        <v>1.6559999999999999</v>
      </c>
      <c r="FO28" s="118">
        <v>1.722</v>
      </c>
      <c r="FP28" s="118">
        <v>1.788</v>
      </c>
      <c r="FQ28" s="118">
        <v>1.855</v>
      </c>
      <c r="FR28" s="118">
        <v>1.921</v>
      </c>
      <c r="FS28" s="118">
        <v>1.9870000000000001</v>
      </c>
      <c r="FT28" s="118">
        <v>2.649</v>
      </c>
      <c r="FU28" s="118">
        <v>3.3119999999999998</v>
      </c>
      <c r="FV28" s="118">
        <v>3.9740000000000002</v>
      </c>
      <c r="FW28" s="118">
        <v>4.6369999999999996</v>
      </c>
      <c r="FX28" s="118">
        <v>5.2990000000000004</v>
      </c>
      <c r="FY28" s="118">
        <v>5.9610000000000003</v>
      </c>
      <c r="FZ28" s="118">
        <v>6.6000000000000003E-2</v>
      </c>
      <c r="GA28" s="118">
        <v>0.13100000000000001</v>
      </c>
      <c r="GB28" s="118">
        <v>0.19700000000000001</v>
      </c>
      <c r="GC28" s="118">
        <v>0.26200000000000001</v>
      </c>
      <c r="GD28" s="118">
        <v>0.32800000000000001</v>
      </c>
      <c r="GE28" s="118">
        <v>0.39300000000000002</v>
      </c>
      <c r="GF28" s="118">
        <v>0.45900000000000002</v>
      </c>
      <c r="GG28" s="118">
        <v>0.52400000000000002</v>
      </c>
      <c r="GH28" s="118">
        <v>0.59</v>
      </c>
      <c r="GI28" s="118">
        <v>0.65600000000000003</v>
      </c>
      <c r="GJ28" s="118">
        <v>0.72099999999999997</v>
      </c>
      <c r="GK28" s="118">
        <v>0.78700000000000003</v>
      </c>
      <c r="GL28" s="118">
        <v>0.85199999999999998</v>
      </c>
      <c r="GM28" s="118">
        <v>0.91800000000000004</v>
      </c>
      <c r="GN28" s="118">
        <v>0.98299999999999998</v>
      </c>
      <c r="GO28" s="118">
        <v>1.0489999999999999</v>
      </c>
      <c r="GP28" s="118">
        <v>1.115</v>
      </c>
      <c r="GQ28" s="118">
        <v>1.18</v>
      </c>
      <c r="GR28" s="118">
        <v>1.246</v>
      </c>
      <c r="GS28" s="118">
        <v>1.3109999999999999</v>
      </c>
      <c r="GT28" s="118">
        <v>1.377</v>
      </c>
      <c r="GU28" s="118">
        <v>1.4419999999999999</v>
      </c>
      <c r="GV28" s="118">
        <v>1.508</v>
      </c>
      <c r="GW28" s="118">
        <v>1.573</v>
      </c>
      <c r="GX28" s="118">
        <v>1.639</v>
      </c>
      <c r="GY28" s="118">
        <v>1.7050000000000001</v>
      </c>
      <c r="GZ28" s="118">
        <v>1.77</v>
      </c>
      <c r="HA28" s="118">
        <v>1.8360000000000001</v>
      </c>
      <c r="HB28" s="118">
        <v>1.901</v>
      </c>
      <c r="HC28" s="118">
        <v>1.9670000000000001</v>
      </c>
      <c r="HD28" s="118">
        <v>2.6219999999999999</v>
      </c>
      <c r="HE28" s="118">
        <v>3.278</v>
      </c>
      <c r="HF28" s="118">
        <v>3.9340000000000002</v>
      </c>
      <c r="HG28" s="118">
        <v>4.5890000000000004</v>
      </c>
      <c r="HH28" s="118">
        <v>5.2450000000000001</v>
      </c>
      <c r="HI28" s="118">
        <v>5.9</v>
      </c>
      <c r="HJ28" s="118">
        <v>0</v>
      </c>
      <c r="HK28" s="118">
        <v>0</v>
      </c>
      <c r="HL28" s="118">
        <v>0</v>
      </c>
      <c r="HM28" s="118">
        <v>0</v>
      </c>
      <c r="HN28" s="118">
        <v>0</v>
      </c>
      <c r="HO28" s="118">
        <v>0</v>
      </c>
      <c r="HP28" s="118">
        <v>0</v>
      </c>
      <c r="HQ28" s="118">
        <v>0</v>
      </c>
      <c r="HR28" s="118">
        <v>0</v>
      </c>
      <c r="HS28" s="118">
        <v>0</v>
      </c>
      <c r="HT28" s="118">
        <v>0</v>
      </c>
      <c r="HU28" s="118">
        <v>0</v>
      </c>
      <c r="HV28" s="118">
        <v>0</v>
      </c>
      <c r="HW28" s="118">
        <v>0</v>
      </c>
      <c r="HX28" s="118">
        <v>0</v>
      </c>
      <c r="HY28" s="118">
        <v>0</v>
      </c>
      <c r="HZ28" s="118">
        <v>0</v>
      </c>
      <c r="IA28" s="118">
        <v>0</v>
      </c>
      <c r="IB28" s="118">
        <v>0</v>
      </c>
      <c r="IC28" s="118">
        <v>0</v>
      </c>
      <c r="ID28" s="118">
        <v>0</v>
      </c>
      <c r="IE28" s="118">
        <v>0</v>
      </c>
      <c r="IF28" s="118">
        <v>0</v>
      </c>
      <c r="IG28" s="118">
        <v>0</v>
      </c>
      <c r="IH28" s="118">
        <v>0</v>
      </c>
      <c r="II28" s="118">
        <v>0</v>
      </c>
      <c r="IJ28" s="118">
        <v>0</v>
      </c>
      <c r="IK28" s="118">
        <v>0</v>
      </c>
      <c r="IL28" s="118">
        <v>0</v>
      </c>
      <c r="IM28" s="118">
        <v>0</v>
      </c>
      <c r="IN28" s="118">
        <v>0</v>
      </c>
      <c r="IO28" s="118">
        <v>0</v>
      </c>
      <c r="IP28" s="118">
        <v>0</v>
      </c>
      <c r="IQ28" s="118">
        <v>0</v>
      </c>
      <c r="IR28" s="118">
        <v>0</v>
      </c>
      <c r="IS28" s="118">
        <v>0</v>
      </c>
      <c r="IT28" s="118">
        <v>0</v>
      </c>
      <c r="IU28" s="118">
        <v>0</v>
      </c>
      <c r="IV28" s="118">
        <v>0</v>
      </c>
      <c r="IW28" s="118">
        <v>0</v>
      </c>
      <c r="IX28" s="118">
        <v>0</v>
      </c>
      <c r="IY28" s="118">
        <v>0</v>
      </c>
      <c r="IZ28" s="118">
        <v>0</v>
      </c>
      <c r="JA28" s="118">
        <v>0</v>
      </c>
      <c r="JB28" s="118">
        <v>0</v>
      </c>
      <c r="JC28" s="118">
        <v>0</v>
      </c>
      <c r="JD28" s="118">
        <v>0</v>
      </c>
      <c r="JE28" s="118">
        <v>0</v>
      </c>
      <c r="JF28" s="118">
        <v>0</v>
      </c>
      <c r="JG28" s="118">
        <v>0</v>
      </c>
      <c r="JH28" s="118">
        <v>0</v>
      </c>
      <c r="JI28" s="118">
        <v>0</v>
      </c>
      <c r="JJ28" s="118">
        <v>0</v>
      </c>
      <c r="JK28" s="118">
        <v>0</v>
      </c>
      <c r="JL28" s="118">
        <v>0</v>
      </c>
      <c r="JM28" s="118">
        <v>0</v>
      </c>
      <c r="JN28" s="118">
        <v>0</v>
      </c>
      <c r="JO28" s="118">
        <v>0</v>
      </c>
      <c r="JP28" s="118">
        <v>0</v>
      </c>
      <c r="JQ28" s="118">
        <v>0</v>
      </c>
      <c r="JR28" s="118">
        <v>0</v>
      </c>
      <c r="JS28" s="118">
        <v>0</v>
      </c>
      <c r="JT28" s="118">
        <v>0</v>
      </c>
      <c r="JU28" s="118">
        <v>0</v>
      </c>
      <c r="JV28" s="118">
        <v>0</v>
      </c>
      <c r="JW28" s="118">
        <v>0</v>
      </c>
      <c r="JX28" s="118">
        <v>0</v>
      </c>
      <c r="JY28" s="118">
        <v>0</v>
      </c>
      <c r="JZ28" s="118">
        <v>0</v>
      </c>
      <c r="KA28" s="118">
        <v>0</v>
      </c>
      <c r="KB28" s="118">
        <v>0</v>
      </c>
      <c r="KC28" s="118">
        <v>0</v>
      </c>
      <c r="KD28" s="118">
        <v>0</v>
      </c>
      <c r="KE28" s="118">
        <v>0</v>
      </c>
      <c r="KF28" s="118">
        <v>0</v>
      </c>
      <c r="KG28" s="118">
        <v>0</v>
      </c>
      <c r="KH28" s="118">
        <v>0</v>
      </c>
      <c r="KI28" s="118">
        <v>0</v>
      </c>
      <c r="KJ28" s="118">
        <v>0</v>
      </c>
      <c r="KK28" s="118">
        <v>0</v>
      </c>
      <c r="KL28" s="118">
        <v>0</v>
      </c>
      <c r="KM28" s="118">
        <v>0</v>
      </c>
      <c r="KN28" s="118">
        <v>0</v>
      </c>
      <c r="KO28" s="118">
        <v>0</v>
      </c>
      <c r="KP28" s="118">
        <v>0</v>
      </c>
      <c r="KQ28" s="118">
        <v>0</v>
      </c>
      <c r="KR28" s="118">
        <v>0</v>
      </c>
      <c r="KS28" s="118">
        <v>0</v>
      </c>
      <c r="KT28" s="118">
        <v>0</v>
      </c>
      <c r="KU28" s="118">
        <v>0</v>
      </c>
      <c r="KV28" s="118">
        <v>0</v>
      </c>
      <c r="KW28" s="118">
        <v>0</v>
      </c>
      <c r="KX28" s="118">
        <v>0</v>
      </c>
      <c r="KY28" s="118">
        <v>0</v>
      </c>
      <c r="KZ28" s="118">
        <v>0</v>
      </c>
      <c r="LA28" s="118">
        <v>0</v>
      </c>
      <c r="LB28" s="118">
        <v>0</v>
      </c>
      <c r="LC28" s="118">
        <v>0</v>
      </c>
      <c r="LD28" s="118">
        <v>0</v>
      </c>
      <c r="LE28" s="118">
        <v>0</v>
      </c>
      <c r="LF28" s="118">
        <v>0</v>
      </c>
      <c r="LG28" s="118">
        <v>0</v>
      </c>
      <c r="LH28" s="118">
        <v>0</v>
      </c>
      <c r="LI28" s="118">
        <v>0</v>
      </c>
      <c r="LJ28" s="118">
        <v>0</v>
      </c>
      <c r="LK28" s="118">
        <v>0</v>
      </c>
      <c r="LL28" s="118">
        <v>0</v>
      </c>
      <c r="LM28" s="118">
        <v>0</v>
      </c>
      <c r="LN28" s="118">
        <v>0</v>
      </c>
      <c r="LO28" s="118">
        <v>0</v>
      </c>
      <c r="LP28" s="118">
        <v>0</v>
      </c>
      <c r="LQ28" s="118">
        <v>0</v>
      </c>
      <c r="LR28" s="118">
        <v>0</v>
      </c>
      <c r="LS28" s="118">
        <v>0</v>
      </c>
      <c r="LT28" s="118">
        <v>0</v>
      </c>
      <c r="LU28" s="118">
        <v>0</v>
      </c>
      <c r="LV28" s="118">
        <v>0</v>
      </c>
      <c r="LW28" s="118">
        <v>0</v>
      </c>
      <c r="LX28" s="118">
        <v>0</v>
      </c>
      <c r="LY28" s="118">
        <v>0</v>
      </c>
      <c r="LZ28" s="118">
        <v>0</v>
      </c>
      <c r="MA28" s="118">
        <v>0</v>
      </c>
      <c r="MB28" s="118">
        <v>0</v>
      </c>
      <c r="MC28" s="118">
        <v>0</v>
      </c>
      <c r="MD28" s="118">
        <v>0</v>
      </c>
      <c r="ME28" s="118">
        <v>0</v>
      </c>
      <c r="MF28" s="118">
        <v>0</v>
      </c>
      <c r="MG28" s="118">
        <v>0</v>
      </c>
      <c r="MH28" s="118">
        <v>0</v>
      </c>
      <c r="MI28" s="118">
        <v>0</v>
      </c>
      <c r="MJ28" s="118">
        <v>0</v>
      </c>
      <c r="MK28" s="118">
        <v>0</v>
      </c>
      <c r="ML28" s="118">
        <v>0</v>
      </c>
      <c r="MM28" s="118">
        <v>0</v>
      </c>
      <c r="MN28" s="118">
        <v>0</v>
      </c>
      <c r="MO28" s="118">
        <v>0</v>
      </c>
      <c r="MP28" s="118">
        <v>0</v>
      </c>
      <c r="MQ28" s="118">
        <v>0</v>
      </c>
      <c r="MR28" s="118">
        <v>0</v>
      </c>
      <c r="MS28" s="118">
        <v>0</v>
      </c>
      <c r="MT28" s="118">
        <v>0</v>
      </c>
      <c r="MU28" s="118">
        <v>0</v>
      </c>
      <c r="MV28" s="118">
        <v>0</v>
      </c>
      <c r="MW28" s="118">
        <v>0</v>
      </c>
    </row>
    <row r="29" spans="1:361" x14ac:dyDescent="0.35">
      <c r="A29" s="145" t="s">
        <v>239</v>
      </c>
      <c r="B29" s="118">
        <v>2.1000000000000001E-2</v>
      </c>
      <c r="C29" s="118">
        <v>4.2000000000000003E-2</v>
      </c>
      <c r="D29" s="118">
        <v>6.4000000000000001E-2</v>
      </c>
      <c r="E29" s="118">
        <v>8.5000000000000006E-2</v>
      </c>
      <c r="F29" s="118">
        <v>0.106</v>
      </c>
      <c r="G29" s="118">
        <v>0.127</v>
      </c>
      <c r="H29" s="118">
        <v>0.14799999999999999</v>
      </c>
      <c r="I29" s="118">
        <v>0.17</v>
      </c>
      <c r="J29" s="118">
        <v>0.191</v>
      </c>
      <c r="K29" s="118">
        <v>0.21199999999999999</v>
      </c>
      <c r="L29" s="118">
        <v>0.23300000000000001</v>
      </c>
      <c r="M29" s="118">
        <v>0.254</v>
      </c>
      <c r="N29" s="118">
        <v>0.27600000000000002</v>
      </c>
      <c r="O29" s="118">
        <v>0.29699999999999999</v>
      </c>
      <c r="P29" s="118">
        <v>0.318</v>
      </c>
      <c r="Q29" s="118">
        <v>0.33900000000000002</v>
      </c>
      <c r="R29" s="118">
        <v>0.36</v>
      </c>
      <c r="S29" s="118">
        <v>0.38200000000000001</v>
      </c>
      <c r="T29" s="118">
        <v>0.40300000000000002</v>
      </c>
      <c r="U29" s="118">
        <v>0.42399999999999999</v>
      </c>
      <c r="V29" s="118">
        <v>0.44500000000000001</v>
      </c>
      <c r="W29" s="118">
        <v>0.46600000000000003</v>
      </c>
      <c r="X29" s="118">
        <v>0.48799999999999999</v>
      </c>
      <c r="Y29" s="118">
        <v>0.50900000000000001</v>
      </c>
      <c r="Z29" s="118">
        <v>0.53</v>
      </c>
      <c r="AA29" s="118">
        <v>0.55100000000000005</v>
      </c>
      <c r="AB29" s="118">
        <v>0.57199999999999995</v>
      </c>
      <c r="AC29" s="118">
        <v>0.59399999999999997</v>
      </c>
      <c r="AD29" s="118">
        <v>0.61499999999999999</v>
      </c>
      <c r="AE29" s="118">
        <v>0.63600000000000001</v>
      </c>
      <c r="AF29" s="118">
        <v>0.84799999999999998</v>
      </c>
      <c r="AG29" s="118">
        <v>1.06</v>
      </c>
      <c r="AH29" s="118">
        <v>1.272</v>
      </c>
      <c r="AI29" s="118">
        <v>1.484</v>
      </c>
      <c r="AJ29" s="118">
        <v>1.696</v>
      </c>
      <c r="AK29" s="118">
        <v>1.9079999999999999</v>
      </c>
      <c r="AL29" s="118">
        <v>1.0999999999999999E-2</v>
      </c>
      <c r="AM29" s="118">
        <v>2.3E-2</v>
      </c>
      <c r="AN29" s="118">
        <v>3.4000000000000002E-2</v>
      </c>
      <c r="AO29" s="118">
        <v>4.5999999999999999E-2</v>
      </c>
      <c r="AP29" s="118">
        <v>5.7000000000000002E-2</v>
      </c>
      <c r="AQ29" s="118">
        <v>6.9000000000000006E-2</v>
      </c>
      <c r="AR29" s="118">
        <v>0.08</v>
      </c>
      <c r="AS29" s="118">
        <v>9.1999999999999998E-2</v>
      </c>
      <c r="AT29" s="118">
        <v>0.10299999999999999</v>
      </c>
      <c r="AU29" s="118">
        <v>0.115</v>
      </c>
      <c r="AV29" s="118">
        <v>0.126</v>
      </c>
      <c r="AW29" s="118">
        <v>0.13800000000000001</v>
      </c>
      <c r="AX29" s="118">
        <v>0.14899999999999999</v>
      </c>
      <c r="AY29" s="118">
        <v>0.16</v>
      </c>
      <c r="AZ29" s="118">
        <v>0.17199999999999999</v>
      </c>
      <c r="BA29" s="118">
        <v>0.183</v>
      </c>
      <c r="BB29" s="118">
        <v>0.19500000000000001</v>
      </c>
      <c r="BC29" s="118">
        <v>0.20599999999999999</v>
      </c>
      <c r="BD29" s="118">
        <v>0.218</v>
      </c>
      <c r="BE29" s="118">
        <v>0.22900000000000001</v>
      </c>
      <c r="BF29" s="118">
        <v>0.24099999999999999</v>
      </c>
      <c r="BG29" s="118">
        <v>0.252</v>
      </c>
      <c r="BH29" s="118">
        <v>0.26400000000000001</v>
      </c>
      <c r="BI29" s="118">
        <v>0.27500000000000002</v>
      </c>
      <c r="BJ29" s="118">
        <v>0.28699999999999998</v>
      </c>
      <c r="BK29" s="118">
        <v>0.29799999999999999</v>
      </c>
      <c r="BL29" s="118">
        <v>0.309</v>
      </c>
      <c r="BM29" s="118">
        <v>0.32100000000000001</v>
      </c>
      <c r="BN29" s="118">
        <v>0.33200000000000002</v>
      </c>
      <c r="BO29" s="118">
        <v>0.34399999999999997</v>
      </c>
      <c r="BP29" s="118">
        <v>0.45800000000000002</v>
      </c>
      <c r="BQ29" s="118">
        <v>0.57299999999999995</v>
      </c>
      <c r="BR29" s="118">
        <v>0.68799999999999994</v>
      </c>
      <c r="BS29" s="118">
        <v>0.80200000000000005</v>
      </c>
      <c r="BT29" s="118">
        <v>0.91700000000000004</v>
      </c>
      <c r="BU29" s="118">
        <v>1.032</v>
      </c>
      <c r="BV29" s="118">
        <v>3.0000000000000001E-3</v>
      </c>
      <c r="BW29" s="118">
        <v>5.0000000000000001E-3</v>
      </c>
      <c r="BX29" s="118">
        <v>8.0000000000000002E-3</v>
      </c>
      <c r="BY29" s="118">
        <v>1.0999999999999999E-2</v>
      </c>
      <c r="BZ29" s="118">
        <v>1.2999999999999999E-2</v>
      </c>
      <c r="CA29" s="118">
        <v>1.6E-2</v>
      </c>
      <c r="CB29" s="118">
        <v>1.9E-2</v>
      </c>
      <c r="CC29" s="118">
        <v>2.1999999999999999E-2</v>
      </c>
      <c r="CD29" s="118">
        <v>2.4E-2</v>
      </c>
      <c r="CE29" s="118">
        <v>2.7E-2</v>
      </c>
      <c r="CF29" s="118">
        <v>0.03</v>
      </c>
      <c r="CG29" s="118">
        <v>3.2000000000000001E-2</v>
      </c>
      <c r="CH29" s="118">
        <v>3.5000000000000003E-2</v>
      </c>
      <c r="CI29" s="118">
        <v>3.7999999999999999E-2</v>
      </c>
      <c r="CJ29" s="118">
        <v>0.04</v>
      </c>
      <c r="CK29" s="118">
        <v>4.2999999999999997E-2</v>
      </c>
      <c r="CL29" s="118">
        <v>4.5999999999999999E-2</v>
      </c>
      <c r="CM29" s="118">
        <v>4.8000000000000001E-2</v>
      </c>
      <c r="CN29" s="118">
        <v>5.0999999999999997E-2</v>
      </c>
      <c r="CO29" s="118">
        <v>5.3999999999999999E-2</v>
      </c>
      <c r="CP29" s="118">
        <v>5.7000000000000002E-2</v>
      </c>
      <c r="CQ29" s="118">
        <v>5.8999999999999997E-2</v>
      </c>
      <c r="CR29" s="118">
        <v>6.2E-2</v>
      </c>
      <c r="CS29" s="118">
        <v>6.5000000000000002E-2</v>
      </c>
      <c r="CT29" s="118">
        <v>6.7000000000000004E-2</v>
      </c>
      <c r="CU29" s="118">
        <v>7.0000000000000007E-2</v>
      </c>
      <c r="CV29" s="118">
        <v>7.2999999999999995E-2</v>
      </c>
      <c r="CW29" s="118">
        <v>7.4999999999999997E-2</v>
      </c>
      <c r="CX29" s="118">
        <v>7.8E-2</v>
      </c>
      <c r="CY29" s="118">
        <v>8.1000000000000003E-2</v>
      </c>
      <c r="CZ29" s="118">
        <v>0.108</v>
      </c>
      <c r="DA29" s="118">
        <v>0.13500000000000001</v>
      </c>
      <c r="DB29" s="118">
        <v>0.161</v>
      </c>
      <c r="DC29" s="118">
        <v>0.188</v>
      </c>
      <c r="DD29" s="118">
        <v>0.215</v>
      </c>
      <c r="DE29" s="118">
        <v>0.24199999999999999</v>
      </c>
      <c r="DF29" s="118">
        <v>3.0000000000000001E-3</v>
      </c>
      <c r="DG29" s="118">
        <v>6.0000000000000001E-3</v>
      </c>
      <c r="DH29" s="118">
        <v>8.0000000000000002E-3</v>
      </c>
      <c r="DI29" s="118">
        <v>1.0999999999999999E-2</v>
      </c>
      <c r="DJ29" s="118">
        <v>1.4E-2</v>
      </c>
      <c r="DK29" s="118">
        <v>1.7000000000000001E-2</v>
      </c>
      <c r="DL29" s="118">
        <v>0.02</v>
      </c>
      <c r="DM29" s="118">
        <v>2.1999999999999999E-2</v>
      </c>
      <c r="DN29" s="118">
        <v>2.5000000000000001E-2</v>
      </c>
      <c r="DO29" s="118">
        <v>2.8000000000000001E-2</v>
      </c>
      <c r="DP29" s="118">
        <v>3.1E-2</v>
      </c>
      <c r="DQ29" s="118">
        <v>3.4000000000000002E-2</v>
      </c>
      <c r="DR29" s="118">
        <v>3.5999999999999997E-2</v>
      </c>
      <c r="DS29" s="118">
        <v>3.9E-2</v>
      </c>
      <c r="DT29" s="118">
        <v>4.2000000000000003E-2</v>
      </c>
      <c r="DU29" s="118">
        <v>4.4999999999999998E-2</v>
      </c>
      <c r="DV29" s="118">
        <v>4.8000000000000001E-2</v>
      </c>
      <c r="DW29" s="118">
        <v>0.05</v>
      </c>
      <c r="DX29" s="118">
        <v>5.2999999999999999E-2</v>
      </c>
      <c r="DY29" s="118">
        <v>5.6000000000000001E-2</v>
      </c>
      <c r="DZ29" s="118">
        <v>5.8999999999999997E-2</v>
      </c>
      <c r="EA29" s="118">
        <v>6.2E-2</v>
      </c>
      <c r="EB29" s="118">
        <v>6.4000000000000001E-2</v>
      </c>
      <c r="EC29" s="118">
        <v>6.7000000000000004E-2</v>
      </c>
      <c r="ED29" s="118">
        <v>7.0000000000000007E-2</v>
      </c>
      <c r="EE29" s="118">
        <v>7.2999999999999995E-2</v>
      </c>
      <c r="EF29" s="118">
        <v>7.5999999999999998E-2</v>
      </c>
      <c r="EG29" s="118">
        <v>7.8E-2</v>
      </c>
      <c r="EH29" s="118">
        <v>8.1000000000000003E-2</v>
      </c>
      <c r="EI29" s="118">
        <v>8.4000000000000005E-2</v>
      </c>
      <c r="EJ29" s="118">
        <v>0.112</v>
      </c>
      <c r="EK29" s="118">
        <v>0.14000000000000001</v>
      </c>
      <c r="EL29" s="118">
        <v>0.16800000000000001</v>
      </c>
      <c r="EM29" s="118">
        <v>0.19600000000000001</v>
      </c>
      <c r="EN29" s="118">
        <v>0.224</v>
      </c>
      <c r="EO29" s="118">
        <v>0.252</v>
      </c>
      <c r="EP29" s="118">
        <v>5.5E-2</v>
      </c>
      <c r="EQ29" s="118">
        <v>0.111</v>
      </c>
      <c r="ER29" s="118">
        <v>0.16600000000000001</v>
      </c>
      <c r="ES29" s="118">
        <v>0.222</v>
      </c>
      <c r="ET29" s="118">
        <v>0.27700000000000002</v>
      </c>
      <c r="EU29" s="118">
        <v>0.33300000000000002</v>
      </c>
      <c r="EV29" s="118">
        <v>0.38800000000000001</v>
      </c>
      <c r="EW29" s="118">
        <v>0.44400000000000001</v>
      </c>
      <c r="EX29" s="118">
        <v>0.499</v>
      </c>
      <c r="EY29" s="118">
        <v>0.55500000000000005</v>
      </c>
      <c r="EZ29" s="118">
        <v>0.61</v>
      </c>
      <c r="FA29" s="118">
        <v>0.66600000000000004</v>
      </c>
      <c r="FB29" s="118">
        <v>0.72099999999999997</v>
      </c>
      <c r="FC29" s="118">
        <v>0.77700000000000002</v>
      </c>
      <c r="FD29" s="118">
        <v>0.83199999999999996</v>
      </c>
      <c r="FE29" s="118">
        <v>0.88800000000000001</v>
      </c>
      <c r="FF29" s="118">
        <v>0.94299999999999995</v>
      </c>
      <c r="FG29" s="118">
        <v>0.999</v>
      </c>
      <c r="FH29" s="118">
        <v>1.054</v>
      </c>
      <c r="FI29" s="118">
        <v>1.1100000000000001</v>
      </c>
      <c r="FJ29" s="118">
        <v>1.165</v>
      </c>
      <c r="FK29" s="118">
        <v>1.2210000000000001</v>
      </c>
      <c r="FL29" s="118">
        <v>1.276</v>
      </c>
      <c r="FM29" s="118">
        <v>1.3320000000000001</v>
      </c>
      <c r="FN29" s="118">
        <v>1.387</v>
      </c>
      <c r="FO29" s="118">
        <v>1.4430000000000001</v>
      </c>
      <c r="FP29" s="118">
        <v>1.498</v>
      </c>
      <c r="FQ29" s="118">
        <v>1.554</v>
      </c>
      <c r="FR29" s="118">
        <v>1.609</v>
      </c>
      <c r="FS29" s="118">
        <v>1.6639999999999999</v>
      </c>
      <c r="FT29" s="118">
        <v>2.2189999999999999</v>
      </c>
      <c r="FU29" s="118">
        <v>2.774</v>
      </c>
      <c r="FV29" s="118">
        <v>3.3290000000000002</v>
      </c>
      <c r="FW29" s="118">
        <v>3.8839999999999999</v>
      </c>
      <c r="FX29" s="118">
        <v>4.4390000000000001</v>
      </c>
      <c r="FY29" s="118">
        <v>4.9930000000000003</v>
      </c>
      <c r="FZ29" s="118">
        <v>5.5E-2</v>
      </c>
      <c r="GA29" s="118">
        <v>0.111</v>
      </c>
      <c r="GB29" s="118">
        <v>0.16600000000000001</v>
      </c>
      <c r="GC29" s="118">
        <v>0.222</v>
      </c>
      <c r="GD29" s="118">
        <v>0.27700000000000002</v>
      </c>
      <c r="GE29" s="118">
        <v>0.33300000000000002</v>
      </c>
      <c r="GF29" s="118">
        <v>0.38800000000000001</v>
      </c>
      <c r="GG29" s="118">
        <v>0.44400000000000001</v>
      </c>
      <c r="GH29" s="118">
        <v>0.499</v>
      </c>
      <c r="GI29" s="118">
        <v>0.55500000000000005</v>
      </c>
      <c r="GJ29" s="118">
        <v>0.61</v>
      </c>
      <c r="GK29" s="118">
        <v>0.66600000000000004</v>
      </c>
      <c r="GL29" s="118">
        <v>0.72099999999999997</v>
      </c>
      <c r="GM29" s="118">
        <v>0.77700000000000002</v>
      </c>
      <c r="GN29" s="118">
        <v>0.83199999999999996</v>
      </c>
      <c r="GO29" s="118">
        <v>0.88800000000000001</v>
      </c>
      <c r="GP29" s="118">
        <v>0.94299999999999995</v>
      </c>
      <c r="GQ29" s="118">
        <v>0.999</v>
      </c>
      <c r="GR29" s="118">
        <v>1.054</v>
      </c>
      <c r="GS29" s="118">
        <v>1.1100000000000001</v>
      </c>
      <c r="GT29" s="118">
        <v>1.165</v>
      </c>
      <c r="GU29" s="118">
        <v>1.2210000000000001</v>
      </c>
      <c r="GV29" s="118">
        <v>1.276</v>
      </c>
      <c r="GW29" s="118">
        <v>1.3320000000000001</v>
      </c>
      <c r="GX29" s="118">
        <v>1.387</v>
      </c>
      <c r="GY29" s="118">
        <v>1.4430000000000001</v>
      </c>
      <c r="GZ29" s="118">
        <v>1.498</v>
      </c>
      <c r="HA29" s="118">
        <v>1.554</v>
      </c>
      <c r="HB29" s="118">
        <v>1.609</v>
      </c>
      <c r="HC29" s="118">
        <v>1.6639999999999999</v>
      </c>
      <c r="HD29" s="118">
        <v>2.2189999999999999</v>
      </c>
      <c r="HE29" s="118">
        <v>2.774</v>
      </c>
      <c r="HF29" s="118">
        <v>3.3290000000000002</v>
      </c>
      <c r="HG29" s="118">
        <v>3.8839999999999999</v>
      </c>
      <c r="HH29" s="118">
        <v>4.4390000000000001</v>
      </c>
      <c r="HI29" s="118">
        <v>4.9930000000000003</v>
      </c>
      <c r="HJ29" s="118">
        <v>0</v>
      </c>
      <c r="HK29" s="118">
        <v>0</v>
      </c>
      <c r="HL29" s="118">
        <v>0</v>
      </c>
      <c r="HM29" s="118">
        <v>0</v>
      </c>
      <c r="HN29" s="118">
        <v>0</v>
      </c>
      <c r="HO29" s="118">
        <v>0</v>
      </c>
      <c r="HP29" s="118">
        <v>0</v>
      </c>
      <c r="HQ29" s="118">
        <v>0</v>
      </c>
      <c r="HR29" s="118">
        <v>0</v>
      </c>
      <c r="HS29" s="118">
        <v>0</v>
      </c>
      <c r="HT29" s="118">
        <v>0</v>
      </c>
      <c r="HU29" s="118">
        <v>0</v>
      </c>
      <c r="HV29" s="118">
        <v>0</v>
      </c>
      <c r="HW29" s="118">
        <v>0</v>
      </c>
      <c r="HX29" s="118">
        <v>0</v>
      </c>
      <c r="HY29" s="118">
        <v>0</v>
      </c>
      <c r="HZ29" s="118">
        <v>0</v>
      </c>
      <c r="IA29" s="118">
        <v>0</v>
      </c>
      <c r="IB29" s="118">
        <v>0</v>
      </c>
      <c r="IC29" s="118">
        <v>0</v>
      </c>
      <c r="ID29" s="118">
        <v>0</v>
      </c>
      <c r="IE29" s="118">
        <v>0</v>
      </c>
      <c r="IF29" s="118">
        <v>0</v>
      </c>
      <c r="IG29" s="118">
        <v>0</v>
      </c>
      <c r="IH29" s="118">
        <v>0</v>
      </c>
      <c r="II29" s="118">
        <v>0</v>
      </c>
      <c r="IJ29" s="118">
        <v>0</v>
      </c>
      <c r="IK29" s="118">
        <v>0</v>
      </c>
      <c r="IL29" s="118">
        <v>0</v>
      </c>
      <c r="IM29" s="118">
        <v>0</v>
      </c>
      <c r="IN29" s="118">
        <v>0</v>
      </c>
      <c r="IO29" s="118">
        <v>0</v>
      </c>
      <c r="IP29" s="118">
        <v>0</v>
      </c>
      <c r="IQ29" s="118">
        <v>0</v>
      </c>
      <c r="IR29" s="118">
        <v>0</v>
      </c>
      <c r="IS29" s="118">
        <v>0</v>
      </c>
      <c r="IT29" s="118">
        <v>0</v>
      </c>
      <c r="IU29" s="118">
        <v>0</v>
      </c>
      <c r="IV29" s="118">
        <v>0</v>
      </c>
      <c r="IW29" s="118">
        <v>0</v>
      </c>
      <c r="IX29" s="118">
        <v>0</v>
      </c>
      <c r="IY29" s="118">
        <v>0</v>
      </c>
      <c r="IZ29" s="118">
        <v>0</v>
      </c>
      <c r="JA29" s="118">
        <v>0</v>
      </c>
      <c r="JB29" s="118">
        <v>0</v>
      </c>
      <c r="JC29" s="118">
        <v>0</v>
      </c>
      <c r="JD29" s="118">
        <v>0</v>
      </c>
      <c r="JE29" s="118">
        <v>0</v>
      </c>
      <c r="JF29" s="118">
        <v>0</v>
      </c>
      <c r="JG29" s="118">
        <v>0</v>
      </c>
      <c r="JH29" s="118">
        <v>0</v>
      </c>
      <c r="JI29" s="118">
        <v>0</v>
      </c>
      <c r="JJ29" s="118">
        <v>0</v>
      </c>
      <c r="JK29" s="118">
        <v>0</v>
      </c>
      <c r="JL29" s="118">
        <v>0</v>
      </c>
      <c r="JM29" s="118">
        <v>0</v>
      </c>
      <c r="JN29" s="118">
        <v>0</v>
      </c>
      <c r="JO29" s="118">
        <v>0</v>
      </c>
      <c r="JP29" s="118">
        <v>0</v>
      </c>
      <c r="JQ29" s="118">
        <v>0</v>
      </c>
      <c r="JR29" s="118">
        <v>0</v>
      </c>
      <c r="JS29" s="118">
        <v>0</v>
      </c>
      <c r="JT29" s="118">
        <v>0</v>
      </c>
      <c r="JU29" s="118">
        <v>0</v>
      </c>
      <c r="JV29" s="118">
        <v>0</v>
      </c>
      <c r="JW29" s="118">
        <v>0</v>
      </c>
      <c r="JX29" s="118">
        <v>0</v>
      </c>
      <c r="JY29" s="118">
        <v>0</v>
      </c>
      <c r="JZ29" s="118">
        <v>0</v>
      </c>
      <c r="KA29" s="118">
        <v>0</v>
      </c>
      <c r="KB29" s="118">
        <v>0</v>
      </c>
      <c r="KC29" s="118">
        <v>0</v>
      </c>
      <c r="KD29" s="118">
        <v>0</v>
      </c>
      <c r="KE29" s="118">
        <v>0</v>
      </c>
      <c r="KF29" s="118">
        <v>0</v>
      </c>
      <c r="KG29" s="118">
        <v>0</v>
      </c>
      <c r="KH29" s="118">
        <v>0</v>
      </c>
      <c r="KI29" s="118">
        <v>0</v>
      </c>
      <c r="KJ29" s="118">
        <v>0</v>
      </c>
      <c r="KK29" s="118">
        <v>0</v>
      </c>
      <c r="KL29" s="118">
        <v>0</v>
      </c>
      <c r="KM29" s="118">
        <v>0</v>
      </c>
      <c r="KN29" s="118">
        <v>0</v>
      </c>
      <c r="KO29" s="118">
        <v>0</v>
      </c>
      <c r="KP29" s="118">
        <v>0</v>
      </c>
      <c r="KQ29" s="118">
        <v>0</v>
      </c>
      <c r="KR29" s="118">
        <v>0</v>
      </c>
      <c r="KS29" s="118">
        <v>0</v>
      </c>
      <c r="KT29" s="118">
        <v>0</v>
      </c>
      <c r="KU29" s="118">
        <v>0</v>
      </c>
      <c r="KV29" s="118">
        <v>0</v>
      </c>
      <c r="KW29" s="118">
        <v>0</v>
      </c>
      <c r="KX29" s="118">
        <v>0</v>
      </c>
      <c r="KY29" s="118">
        <v>0</v>
      </c>
      <c r="KZ29" s="118">
        <v>0</v>
      </c>
      <c r="LA29" s="118">
        <v>0</v>
      </c>
      <c r="LB29" s="118">
        <v>0</v>
      </c>
      <c r="LC29" s="118">
        <v>0</v>
      </c>
      <c r="LD29" s="118">
        <v>0</v>
      </c>
      <c r="LE29" s="118">
        <v>0</v>
      </c>
      <c r="LF29" s="118">
        <v>0</v>
      </c>
      <c r="LG29" s="118">
        <v>0</v>
      </c>
      <c r="LH29" s="118">
        <v>0</v>
      </c>
      <c r="LI29" s="118">
        <v>0</v>
      </c>
      <c r="LJ29" s="118">
        <v>0</v>
      </c>
      <c r="LK29" s="118">
        <v>0</v>
      </c>
      <c r="LL29" s="118">
        <v>0</v>
      </c>
      <c r="LM29" s="118">
        <v>0</v>
      </c>
      <c r="LN29" s="118">
        <v>0</v>
      </c>
      <c r="LO29" s="118">
        <v>0</v>
      </c>
      <c r="LP29" s="118">
        <v>0</v>
      </c>
      <c r="LQ29" s="118">
        <v>0</v>
      </c>
      <c r="LR29" s="118">
        <v>0</v>
      </c>
      <c r="LS29" s="118">
        <v>0</v>
      </c>
      <c r="LT29" s="118">
        <v>0</v>
      </c>
      <c r="LU29" s="118">
        <v>0</v>
      </c>
      <c r="LV29" s="118">
        <v>0</v>
      </c>
      <c r="LW29" s="118">
        <v>0</v>
      </c>
      <c r="LX29" s="118">
        <v>0</v>
      </c>
      <c r="LY29" s="118">
        <v>0</v>
      </c>
      <c r="LZ29" s="118">
        <v>0</v>
      </c>
      <c r="MA29" s="118">
        <v>0</v>
      </c>
      <c r="MB29" s="118">
        <v>0</v>
      </c>
      <c r="MC29" s="118">
        <v>0</v>
      </c>
      <c r="MD29" s="118">
        <v>0</v>
      </c>
      <c r="ME29" s="118">
        <v>0</v>
      </c>
      <c r="MF29" s="118">
        <v>0</v>
      </c>
      <c r="MG29" s="118">
        <v>0</v>
      </c>
      <c r="MH29" s="118">
        <v>0</v>
      </c>
      <c r="MI29" s="118">
        <v>0</v>
      </c>
      <c r="MJ29" s="118">
        <v>0</v>
      </c>
      <c r="MK29" s="118">
        <v>0</v>
      </c>
      <c r="ML29" s="118">
        <v>0</v>
      </c>
      <c r="MM29" s="118">
        <v>0</v>
      </c>
      <c r="MN29" s="118">
        <v>0</v>
      </c>
      <c r="MO29" s="118">
        <v>0</v>
      </c>
      <c r="MP29" s="118">
        <v>0</v>
      </c>
      <c r="MQ29" s="118">
        <v>0</v>
      </c>
      <c r="MR29" s="118">
        <v>0</v>
      </c>
      <c r="MS29" s="118">
        <v>0</v>
      </c>
      <c r="MT29" s="118">
        <v>0</v>
      </c>
      <c r="MU29" s="118">
        <v>0</v>
      </c>
      <c r="MV29" s="118">
        <v>0</v>
      </c>
      <c r="MW29" s="118">
        <v>0</v>
      </c>
    </row>
    <row r="30" spans="1:361" x14ac:dyDescent="0.35">
      <c r="A30" s="145" t="s">
        <v>240</v>
      </c>
      <c r="B30" s="118">
        <v>1.2999999999999999E-2</v>
      </c>
      <c r="C30" s="118">
        <v>2.5999999999999999E-2</v>
      </c>
      <c r="D30" s="118">
        <v>3.9E-2</v>
      </c>
      <c r="E30" s="118">
        <v>5.2999999999999999E-2</v>
      </c>
      <c r="F30" s="118">
        <v>6.6000000000000003E-2</v>
      </c>
      <c r="G30" s="118">
        <v>7.9000000000000001E-2</v>
      </c>
      <c r="H30" s="118">
        <v>9.1999999999999998E-2</v>
      </c>
      <c r="I30" s="118">
        <v>0.105</v>
      </c>
      <c r="J30" s="118">
        <v>0.11799999999999999</v>
      </c>
      <c r="K30" s="118">
        <v>0.13100000000000001</v>
      </c>
      <c r="L30" s="118">
        <v>0.14499999999999999</v>
      </c>
      <c r="M30" s="118">
        <v>0.158</v>
      </c>
      <c r="N30" s="118">
        <v>0.17100000000000001</v>
      </c>
      <c r="O30" s="118">
        <v>0.184</v>
      </c>
      <c r="P30" s="118">
        <v>0.19700000000000001</v>
      </c>
      <c r="Q30" s="118">
        <v>0.21</v>
      </c>
      <c r="R30" s="118">
        <v>0.223</v>
      </c>
      <c r="S30" s="118">
        <v>0.23699999999999999</v>
      </c>
      <c r="T30" s="118">
        <v>0.25</v>
      </c>
      <c r="U30" s="118">
        <v>0.26300000000000001</v>
      </c>
      <c r="V30" s="118">
        <v>0.27600000000000002</v>
      </c>
      <c r="W30" s="118">
        <v>0.28899999999999998</v>
      </c>
      <c r="X30" s="118">
        <v>0.30199999999999999</v>
      </c>
      <c r="Y30" s="118">
        <v>0.316</v>
      </c>
      <c r="Z30" s="118">
        <v>0.32900000000000001</v>
      </c>
      <c r="AA30" s="118">
        <v>0.34200000000000003</v>
      </c>
      <c r="AB30" s="118">
        <v>0.35499999999999998</v>
      </c>
      <c r="AC30" s="118">
        <v>0.36799999999999999</v>
      </c>
      <c r="AD30" s="118">
        <v>0.38100000000000001</v>
      </c>
      <c r="AE30" s="118">
        <v>0.39400000000000002</v>
      </c>
      <c r="AF30" s="118">
        <v>0.52600000000000002</v>
      </c>
      <c r="AG30" s="118">
        <v>0.65700000000000003</v>
      </c>
      <c r="AH30" s="118">
        <v>0.78900000000000003</v>
      </c>
      <c r="AI30" s="118">
        <v>0.92</v>
      </c>
      <c r="AJ30" s="118">
        <v>1.052</v>
      </c>
      <c r="AK30" s="118">
        <v>1.1830000000000001</v>
      </c>
      <c r="AL30" s="118">
        <v>1.2999999999999999E-2</v>
      </c>
      <c r="AM30" s="118">
        <v>2.5999999999999999E-2</v>
      </c>
      <c r="AN30" s="118">
        <v>3.9E-2</v>
      </c>
      <c r="AO30" s="118">
        <v>5.2999999999999999E-2</v>
      </c>
      <c r="AP30" s="118">
        <v>6.6000000000000003E-2</v>
      </c>
      <c r="AQ30" s="118">
        <v>7.9000000000000001E-2</v>
      </c>
      <c r="AR30" s="118">
        <v>9.1999999999999998E-2</v>
      </c>
      <c r="AS30" s="118">
        <v>0.105</v>
      </c>
      <c r="AT30" s="118">
        <v>0.11799999999999999</v>
      </c>
      <c r="AU30" s="118">
        <v>0.13100000000000001</v>
      </c>
      <c r="AV30" s="118">
        <v>0.14499999999999999</v>
      </c>
      <c r="AW30" s="118">
        <v>0.158</v>
      </c>
      <c r="AX30" s="118">
        <v>0.17100000000000001</v>
      </c>
      <c r="AY30" s="118">
        <v>0.184</v>
      </c>
      <c r="AZ30" s="118">
        <v>0.19700000000000001</v>
      </c>
      <c r="BA30" s="118">
        <v>0.21</v>
      </c>
      <c r="BB30" s="118">
        <v>0.223</v>
      </c>
      <c r="BC30" s="118">
        <v>0.23699999999999999</v>
      </c>
      <c r="BD30" s="118">
        <v>0.25</v>
      </c>
      <c r="BE30" s="118">
        <v>0.26300000000000001</v>
      </c>
      <c r="BF30" s="118">
        <v>0.27600000000000002</v>
      </c>
      <c r="BG30" s="118">
        <v>0.28899999999999998</v>
      </c>
      <c r="BH30" s="118">
        <v>0.30199999999999999</v>
      </c>
      <c r="BI30" s="118">
        <v>0.316</v>
      </c>
      <c r="BJ30" s="118">
        <v>0.32900000000000001</v>
      </c>
      <c r="BK30" s="118">
        <v>0.34200000000000003</v>
      </c>
      <c r="BL30" s="118">
        <v>0.35499999999999998</v>
      </c>
      <c r="BM30" s="118">
        <v>0.36799999999999999</v>
      </c>
      <c r="BN30" s="118">
        <v>0.38100000000000001</v>
      </c>
      <c r="BO30" s="118">
        <v>0.39400000000000002</v>
      </c>
      <c r="BP30" s="118">
        <v>0.52600000000000002</v>
      </c>
      <c r="BQ30" s="118">
        <v>0.65700000000000003</v>
      </c>
      <c r="BR30" s="118">
        <v>0.78900000000000003</v>
      </c>
      <c r="BS30" s="118">
        <v>0.92</v>
      </c>
      <c r="BT30" s="118">
        <v>1.052</v>
      </c>
      <c r="BU30" s="118">
        <v>1.1830000000000001</v>
      </c>
      <c r="BV30" s="118">
        <v>1.0999999999999999E-2</v>
      </c>
      <c r="BW30" s="118">
        <v>2.1000000000000001E-2</v>
      </c>
      <c r="BX30" s="118">
        <v>3.2000000000000001E-2</v>
      </c>
      <c r="BY30" s="118">
        <v>4.2000000000000003E-2</v>
      </c>
      <c r="BZ30" s="118">
        <v>5.2999999999999999E-2</v>
      </c>
      <c r="CA30" s="118">
        <v>6.3E-2</v>
      </c>
      <c r="CB30" s="118">
        <v>7.3999999999999996E-2</v>
      </c>
      <c r="CC30" s="118">
        <v>8.4000000000000005E-2</v>
      </c>
      <c r="CD30" s="118">
        <v>9.5000000000000001E-2</v>
      </c>
      <c r="CE30" s="118">
        <v>0.105</v>
      </c>
      <c r="CF30" s="118">
        <v>0.11600000000000001</v>
      </c>
      <c r="CG30" s="118">
        <v>0.126</v>
      </c>
      <c r="CH30" s="118">
        <v>0.13700000000000001</v>
      </c>
      <c r="CI30" s="118">
        <v>0.14699999999999999</v>
      </c>
      <c r="CJ30" s="118">
        <v>0.158</v>
      </c>
      <c r="CK30" s="118">
        <v>0.16800000000000001</v>
      </c>
      <c r="CL30" s="118">
        <v>0.17899999999999999</v>
      </c>
      <c r="CM30" s="118">
        <v>0.189</v>
      </c>
      <c r="CN30" s="118">
        <v>0.2</v>
      </c>
      <c r="CO30" s="118">
        <v>0.21</v>
      </c>
      <c r="CP30" s="118">
        <v>0.221</v>
      </c>
      <c r="CQ30" s="118">
        <v>0.23100000000000001</v>
      </c>
      <c r="CR30" s="118">
        <v>0.24199999999999999</v>
      </c>
      <c r="CS30" s="118">
        <v>0.252</v>
      </c>
      <c r="CT30" s="118">
        <v>0.26300000000000001</v>
      </c>
      <c r="CU30" s="118">
        <v>0.27300000000000002</v>
      </c>
      <c r="CV30" s="118">
        <v>0.28399999999999997</v>
      </c>
      <c r="CW30" s="118">
        <v>0.29399999999999998</v>
      </c>
      <c r="CX30" s="118">
        <v>0.30499999999999999</v>
      </c>
      <c r="CY30" s="118">
        <v>0.315</v>
      </c>
      <c r="CZ30" s="118">
        <v>0.42</v>
      </c>
      <c r="DA30" s="118">
        <v>0.52600000000000002</v>
      </c>
      <c r="DB30" s="118">
        <v>0.63100000000000001</v>
      </c>
      <c r="DC30" s="118">
        <v>0.73599999999999999</v>
      </c>
      <c r="DD30" s="118">
        <v>0.84099999999999997</v>
      </c>
      <c r="DE30" s="118">
        <v>0.94599999999999995</v>
      </c>
      <c r="DF30" s="118">
        <v>1.0999999999999999E-2</v>
      </c>
      <c r="DG30" s="118">
        <v>2.1000000000000001E-2</v>
      </c>
      <c r="DH30" s="118">
        <v>3.2000000000000001E-2</v>
      </c>
      <c r="DI30" s="118">
        <v>4.2000000000000003E-2</v>
      </c>
      <c r="DJ30" s="118">
        <v>5.2999999999999999E-2</v>
      </c>
      <c r="DK30" s="118">
        <v>6.3E-2</v>
      </c>
      <c r="DL30" s="118">
        <v>7.3999999999999996E-2</v>
      </c>
      <c r="DM30" s="118">
        <v>8.4000000000000005E-2</v>
      </c>
      <c r="DN30" s="118">
        <v>9.5000000000000001E-2</v>
      </c>
      <c r="DO30" s="118">
        <v>0.105</v>
      </c>
      <c r="DP30" s="118">
        <v>0.11600000000000001</v>
      </c>
      <c r="DQ30" s="118">
        <v>0.126</v>
      </c>
      <c r="DR30" s="118">
        <v>0.13700000000000001</v>
      </c>
      <c r="DS30" s="118">
        <v>0.14699999999999999</v>
      </c>
      <c r="DT30" s="118">
        <v>0.158</v>
      </c>
      <c r="DU30" s="118">
        <v>0.16800000000000001</v>
      </c>
      <c r="DV30" s="118">
        <v>0.17899999999999999</v>
      </c>
      <c r="DW30" s="118">
        <v>0.189</v>
      </c>
      <c r="DX30" s="118">
        <v>0.2</v>
      </c>
      <c r="DY30" s="118">
        <v>0.21</v>
      </c>
      <c r="DZ30" s="118">
        <v>0.221</v>
      </c>
      <c r="EA30" s="118">
        <v>0.23100000000000001</v>
      </c>
      <c r="EB30" s="118">
        <v>0.24199999999999999</v>
      </c>
      <c r="EC30" s="118">
        <v>0.252</v>
      </c>
      <c r="ED30" s="118">
        <v>0.26300000000000001</v>
      </c>
      <c r="EE30" s="118">
        <v>0.27300000000000002</v>
      </c>
      <c r="EF30" s="118">
        <v>0.28399999999999997</v>
      </c>
      <c r="EG30" s="118">
        <v>0.29399999999999998</v>
      </c>
      <c r="EH30" s="118">
        <v>0.30499999999999999</v>
      </c>
      <c r="EI30" s="118">
        <v>0.315</v>
      </c>
      <c r="EJ30" s="118">
        <v>0.42</v>
      </c>
      <c r="EK30" s="118">
        <v>0.52600000000000002</v>
      </c>
      <c r="EL30" s="118">
        <v>0.63100000000000001</v>
      </c>
      <c r="EM30" s="118">
        <v>0.73599999999999999</v>
      </c>
      <c r="EN30" s="118">
        <v>0.84099999999999997</v>
      </c>
      <c r="EO30" s="118">
        <v>0.94599999999999995</v>
      </c>
      <c r="EP30" s="118">
        <v>5.6000000000000001E-2</v>
      </c>
      <c r="EQ30" s="118">
        <v>0.113</v>
      </c>
      <c r="ER30" s="118">
        <v>0.16900000000000001</v>
      </c>
      <c r="ES30" s="118">
        <v>0.22500000000000001</v>
      </c>
      <c r="ET30" s="118">
        <v>0.28199999999999997</v>
      </c>
      <c r="EU30" s="118">
        <v>0.33800000000000002</v>
      </c>
      <c r="EV30" s="118">
        <v>0.39400000000000002</v>
      </c>
      <c r="EW30" s="118">
        <v>0.45100000000000001</v>
      </c>
      <c r="EX30" s="118">
        <v>0.50700000000000001</v>
      </c>
      <c r="EY30" s="118">
        <v>0.56299999999999994</v>
      </c>
      <c r="EZ30" s="118">
        <v>0.62</v>
      </c>
      <c r="FA30" s="118">
        <v>0.67600000000000005</v>
      </c>
      <c r="FB30" s="118">
        <v>0.73199999999999998</v>
      </c>
      <c r="FC30" s="118">
        <v>0.78900000000000003</v>
      </c>
      <c r="FD30" s="118">
        <v>0.84499999999999997</v>
      </c>
      <c r="FE30" s="118">
        <v>0.90100000000000002</v>
      </c>
      <c r="FF30" s="118">
        <v>0.95799999999999996</v>
      </c>
      <c r="FG30" s="118">
        <v>1.014</v>
      </c>
      <c r="FH30" s="118">
        <v>1.07</v>
      </c>
      <c r="FI30" s="118">
        <v>1.127</v>
      </c>
      <c r="FJ30" s="118">
        <v>1.1830000000000001</v>
      </c>
      <c r="FK30" s="118">
        <v>1.2390000000000001</v>
      </c>
      <c r="FL30" s="118">
        <v>1.296</v>
      </c>
      <c r="FM30" s="118">
        <v>1.3520000000000001</v>
      </c>
      <c r="FN30" s="118">
        <v>1.409</v>
      </c>
      <c r="FO30" s="118">
        <v>1.4650000000000001</v>
      </c>
      <c r="FP30" s="118">
        <v>1.5209999999999999</v>
      </c>
      <c r="FQ30" s="118">
        <v>1.5780000000000001</v>
      </c>
      <c r="FR30" s="118">
        <v>1.6339999999999999</v>
      </c>
      <c r="FS30" s="118">
        <v>1.69</v>
      </c>
      <c r="FT30" s="118">
        <v>2.254</v>
      </c>
      <c r="FU30" s="118">
        <v>2.8170000000000002</v>
      </c>
      <c r="FV30" s="118">
        <v>3.38</v>
      </c>
      <c r="FW30" s="118">
        <v>3.944</v>
      </c>
      <c r="FX30" s="118">
        <v>4.5069999999999997</v>
      </c>
      <c r="FY30" s="118">
        <v>5.0709999999999997</v>
      </c>
      <c r="FZ30" s="118">
        <v>5.6000000000000001E-2</v>
      </c>
      <c r="GA30" s="118">
        <v>0.113</v>
      </c>
      <c r="GB30" s="118">
        <v>0.16900000000000001</v>
      </c>
      <c r="GC30" s="118">
        <v>0.22500000000000001</v>
      </c>
      <c r="GD30" s="118">
        <v>0.28199999999999997</v>
      </c>
      <c r="GE30" s="118">
        <v>0.33800000000000002</v>
      </c>
      <c r="GF30" s="118">
        <v>0.39400000000000002</v>
      </c>
      <c r="GG30" s="118">
        <v>0.45100000000000001</v>
      </c>
      <c r="GH30" s="118">
        <v>0.50700000000000001</v>
      </c>
      <c r="GI30" s="118">
        <v>0.56299999999999994</v>
      </c>
      <c r="GJ30" s="118">
        <v>0.62</v>
      </c>
      <c r="GK30" s="118">
        <v>0.67600000000000005</v>
      </c>
      <c r="GL30" s="118">
        <v>0.73199999999999998</v>
      </c>
      <c r="GM30" s="118">
        <v>0.78900000000000003</v>
      </c>
      <c r="GN30" s="118">
        <v>0.84499999999999997</v>
      </c>
      <c r="GO30" s="118">
        <v>0.90100000000000002</v>
      </c>
      <c r="GP30" s="118">
        <v>0.95799999999999996</v>
      </c>
      <c r="GQ30" s="118">
        <v>1.014</v>
      </c>
      <c r="GR30" s="118">
        <v>1.07</v>
      </c>
      <c r="GS30" s="118">
        <v>1.127</v>
      </c>
      <c r="GT30" s="118">
        <v>1.1830000000000001</v>
      </c>
      <c r="GU30" s="118">
        <v>1.2390000000000001</v>
      </c>
      <c r="GV30" s="118">
        <v>1.296</v>
      </c>
      <c r="GW30" s="118">
        <v>1.3520000000000001</v>
      </c>
      <c r="GX30" s="118">
        <v>1.4079999999999999</v>
      </c>
      <c r="GY30" s="118">
        <v>1.4650000000000001</v>
      </c>
      <c r="GZ30" s="118">
        <v>1.5209999999999999</v>
      </c>
      <c r="HA30" s="118">
        <v>1.5780000000000001</v>
      </c>
      <c r="HB30" s="118">
        <v>1.6339999999999999</v>
      </c>
      <c r="HC30" s="118">
        <v>1.69</v>
      </c>
      <c r="HD30" s="118">
        <v>2.254</v>
      </c>
      <c r="HE30" s="118">
        <v>2.8170000000000002</v>
      </c>
      <c r="HF30" s="118">
        <v>3.38</v>
      </c>
      <c r="HG30" s="118">
        <v>3.944</v>
      </c>
      <c r="HH30" s="118">
        <v>4.5069999999999997</v>
      </c>
      <c r="HI30" s="118">
        <v>5.0709999999999997</v>
      </c>
      <c r="HJ30" s="118">
        <v>0</v>
      </c>
      <c r="HK30" s="118">
        <v>0</v>
      </c>
      <c r="HL30" s="118">
        <v>0</v>
      </c>
      <c r="HM30" s="118">
        <v>0</v>
      </c>
      <c r="HN30" s="118">
        <v>0</v>
      </c>
      <c r="HO30" s="118">
        <v>0</v>
      </c>
      <c r="HP30" s="118">
        <v>0</v>
      </c>
      <c r="HQ30" s="118">
        <v>0</v>
      </c>
      <c r="HR30" s="118">
        <v>0</v>
      </c>
      <c r="HS30" s="118">
        <v>0</v>
      </c>
      <c r="HT30" s="118">
        <v>0</v>
      </c>
      <c r="HU30" s="118">
        <v>0</v>
      </c>
      <c r="HV30" s="118">
        <v>0</v>
      </c>
      <c r="HW30" s="118">
        <v>0</v>
      </c>
      <c r="HX30" s="118">
        <v>0</v>
      </c>
      <c r="HY30" s="118">
        <v>0</v>
      </c>
      <c r="HZ30" s="118">
        <v>0</v>
      </c>
      <c r="IA30" s="118">
        <v>0</v>
      </c>
      <c r="IB30" s="118">
        <v>0</v>
      </c>
      <c r="IC30" s="118">
        <v>0</v>
      </c>
      <c r="ID30" s="118">
        <v>0</v>
      </c>
      <c r="IE30" s="118">
        <v>0</v>
      </c>
      <c r="IF30" s="118">
        <v>0</v>
      </c>
      <c r="IG30" s="118">
        <v>0</v>
      </c>
      <c r="IH30" s="118">
        <v>0</v>
      </c>
      <c r="II30" s="118">
        <v>0</v>
      </c>
      <c r="IJ30" s="118">
        <v>0</v>
      </c>
      <c r="IK30" s="118">
        <v>0</v>
      </c>
      <c r="IL30" s="118">
        <v>0</v>
      </c>
      <c r="IM30" s="118">
        <v>0</v>
      </c>
      <c r="IN30" s="118">
        <v>0</v>
      </c>
      <c r="IO30" s="118">
        <v>0</v>
      </c>
      <c r="IP30" s="118">
        <v>0</v>
      </c>
      <c r="IQ30" s="118">
        <v>0</v>
      </c>
      <c r="IR30" s="118">
        <v>0</v>
      </c>
      <c r="IS30" s="118">
        <v>0</v>
      </c>
      <c r="IT30" s="118">
        <v>0</v>
      </c>
      <c r="IU30" s="118">
        <v>0</v>
      </c>
      <c r="IV30" s="118">
        <v>0</v>
      </c>
      <c r="IW30" s="118">
        <v>0</v>
      </c>
      <c r="IX30" s="118">
        <v>0</v>
      </c>
      <c r="IY30" s="118">
        <v>0</v>
      </c>
      <c r="IZ30" s="118">
        <v>0</v>
      </c>
      <c r="JA30" s="118">
        <v>0</v>
      </c>
      <c r="JB30" s="118">
        <v>0</v>
      </c>
      <c r="JC30" s="118">
        <v>0</v>
      </c>
      <c r="JD30" s="118">
        <v>0</v>
      </c>
      <c r="JE30" s="118">
        <v>0</v>
      </c>
      <c r="JF30" s="118">
        <v>0</v>
      </c>
      <c r="JG30" s="118">
        <v>0</v>
      </c>
      <c r="JH30" s="118">
        <v>0</v>
      </c>
      <c r="JI30" s="118">
        <v>0</v>
      </c>
      <c r="JJ30" s="118">
        <v>0</v>
      </c>
      <c r="JK30" s="118">
        <v>0</v>
      </c>
      <c r="JL30" s="118">
        <v>0</v>
      </c>
      <c r="JM30" s="118">
        <v>0</v>
      </c>
      <c r="JN30" s="118">
        <v>0</v>
      </c>
      <c r="JO30" s="118">
        <v>0</v>
      </c>
      <c r="JP30" s="118">
        <v>0</v>
      </c>
      <c r="JQ30" s="118">
        <v>0</v>
      </c>
      <c r="JR30" s="118">
        <v>0</v>
      </c>
      <c r="JS30" s="118">
        <v>0</v>
      </c>
      <c r="JT30" s="118">
        <v>0</v>
      </c>
      <c r="JU30" s="118">
        <v>0</v>
      </c>
      <c r="JV30" s="118">
        <v>0</v>
      </c>
      <c r="JW30" s="118">
        <v>0</v>
      </c>
      <c r="JX30" s="118">
        <v>0</v>
      </c>
      <c r="JY30" s="118">
        <v>0</v>
      </c>
      <c r="JZ30" s="118">
        <v>0</v>
      </c>
      <c r="KA30" s="118">
        <v>0</v>
      </c>
      <c r="KB30" s="118">
        <v>0</v>
      </c>
      <c r="KC30" s="118">
        <v>0</v>
      </c>
      <c r="KD30" s="118">
        <v>0</v>
      </c>
      <c r="KE30" s="118">
        <v>0</v>
      </c>
      <c r="KF30" s="118">
        <v>0</v>
      </c>
      <c r="KG30" s="118">
        <v>0</v>
      </c>
      <c r="KH30" s="118">
        <v>0</v>
      </c>
      <c r="KI30" s="118">
        <v>0</v>
      </c>
      <c r="KJ30" s="118">
        <v>0</v>
      </c>
      <c r="KK30" s="118">
        <v>0</v>
      </c>
      <c r="KL30" s="118">
        <v>0</v>
      </c>
      <c r="KM30" s="118">
        <v>0</v>
      </c>
      <c r="KN30" s="118">
        <v>0</v>
      </c>
      <c r="KO30" s="118">
        <v>0</v>
      </c>
      <c r="KP30" s="118">
        <v>0</v>
      </c>
      <c r="KQ30" s="118">
        <v>0</v>
      </c>
      <c r="KR30" s="118">
        <v>0</v>
      </c>
      <c r="KS30" s="118">
        <v>0</v>
      </c>
      <c r="KT30" s="118">
        <v>0</v>
      </c>
      <c r="KU30" s="118">
        <v>0</v>
      </c>
      <c r="KV30" s="118">
        <v>0</v>
      </c>
      <c r="KW30" s="118">
        <v>0</v>
      </c>
      <c r="KX30" s="118">
        <v>0</v>
      </c>
      <c r="KY30" s="118">
        <v>0</v>
      </c>
      <c r="KZ30" s="118">
        <v>0</v>
      </c>
      <c r="LA30" s="118">
        <v>0</v>
      </c>
      <c r="LB30" s="118">
        <v>0</v>
      </c>
      <c r="LC30" s="118">
        <v>0</v>
      </c>
      <c r="LD30" s="118">
        <v>0</v>
      </c>
      <c r="LE30" s="118">
        <v>0</v>
      </c>
      <c r="LF30" s="118">
        <v>0</v>
      </c>
      <c r="LG30" s="118">
        <v>0</v>
      </c>
      <c r="LH30" s="118">
        <v>0</v>
      </c>
      <c r="LI30" s="118">
        <v>0</v>
      </c>
      <c r="LJ30" s="118">
        <v>0</v>
      </c>
      <c r="LK30" s="118">
        <v>0</v>
      </c>
      <c r="LL30" s="118">
        <v>0</v>
      </c>
      <c r="LM30" s="118">
        <v>0</v>
      </c>
      <c r="LN30" s="118">
        <v>0</v>
      </c>
      <c r="LO30" s="118">
        <v>0</v>
      </c>
      <c r="LP30" s="118">
        <v>0</v>
      </c>
      <c r="LQ30" s="118">
        <v>0</v>
      </c>
      <c r="LR30" s="118">
        <v>0</v>
      </c>
      <c r="LS30" s="118">
        <v>0</v>
      </c>
      <c r="LT30" s="118">
        <v>0</v>
      </c>
      <c r="LU30" s="118">
        <v>0</v>
      </c>
      <c r="LV30" s="118">
        <v>0</v>
      </c>
      <c r="LW30" s="118">
        <v>0</v>
      </c>
      <c r="LX30" s="118">
        <v>0</v>
      </c>
      <c r="LY30" s="118">
        <v>0</v>
      </c>
      <c r="LZ30" s="118">
        <v>0</v>
      </c>
      <c r="MA30" s="118">
        <v>0</v>
      </c>
      <c r="MB30" s="118">
        <v>0</v>
      </c>
      <c r="MC30" s="118">
        <v>0</v>
      </c>
      <c r="MD30" s="118">
        <v>0</v>
      </c>
      <c r="ME30" s="118">
        <v>0</v>
      </c>
      <c r="MF30" s="118">
        <v>0</v>
      </c>
      <c r="MG30" s="118">
        <v>0</v>
      </c>
      <c r="MH30" s="118">
        <v>0</v>
      </c>
      <c r="MI30" s="118">
        <v>0</v>
      </c>
      <c r="MJ30" s="118">
        <v>0</v>
      </c>
      <c r="MK30" s="118">
        <v>0</v>
      </c>
      <c r="ML30" s="118">
        <v>0</v>
      </c>
      <c r="MM30" s="118">
        <v>0</v>
      </c>
      <c r="MN30" s="118">
        <v>0</v>
      </c>
      <c r="MO30" s="118">
        <v>0</v>
      </c>
      <c r="MP30" s="118">
        <v>0</v>
      </c>
      <c r="MQ30" s="118">
        <v>0</v>
      </c>
      <c r="MR30" s="118">
        <v>0</v>
      </c>
      <c r="MS30" s="118">
        <v>0</v>
      </c>
      <c r="MT30" s="118">
        <v>0</v>
      </c>
      <c r="MU30" s="118">
        <v>0</v>
      </c>
      <c r="MV30" s="118">
        <v>0</v>
      </c>
      <c r="MW30" s="118">
        <v>0</v>
      </c>
    </row>
    <row r="31" spans="1:361" x14ac:dyDescent="0.35">
      <c r="A31" s="145" t="s">
        <v>241</v>
      </c>
      <c r="B31" s="118">
        <v>5.1999999999999998E-2</v>
      </c>
      <c r="C31" s="118">
        <v>0.104</v>
      </c>
      <c r="D31" s="118">
        <v>0.156</v>
      </c>
      <c r="E31" s="118">
        <v>0.20799999999999999</v>
      </c>
      <c r="F31" s="118">
        <v>0.26</v>
      </c>
      <c r="G31" s="118">
        <v>0.312</v>
      </c>
      <c r="H31" s="118">
        <v>0.36399999999999999</v>
      </c>
      <c r="I31" s="118">
        <v>0.41599999999999998</v>
      </c>
      <c r="J31" s="118">
        <v>0.46800000000000003</v>
      </c>
      <c r="K31" s="118">
        <v>0.52</v>
      </c>
      <c r="L31" s="118">
        <v>0.57199999999999995</v>
      </c>
      <c r="M31" s="118">
        <v>0.624</v>
      </c>
      <c r="N31" s="118">
        <v>0.67600000000000005</v>
      </c>
      <c r="O31" s="118">
        <v>0.72799999999999998</v>
      </c>
      <c r="P31" s="118">
        <v>0.78</v>
      </c>
      <c r="Q31" s="118">
        <v>0.83199999999999996</v>
      </c>
      <c r="R31" s="118">
        <v>0.88400000000000001</v>
      </c>
      <c r="S31" s="118">
        <v>0.93600000000000005</v>
      </c>
      <c r="T31" s="118">
        <v>0.98799999999999999</v>
      </c>
      <c r="U31" s="118">
        <v>1.04</v>
      </c>
      <c r="V31" s="118">
        <v>1.0920000000000001</v>
      </c>
      <c r="W31" s="118">
        <v>1.1439999999999999</v>
      </c>
      <c r="X31" s="118">
        <v>1.196</v>
      </c>
      <c r="Y31" s="118">
        <v>1.248</v>
      </c>
      <c r="Z31" s="118">
        <v>1.3</v>
      </c>
      <c r="AA31" s="118">
        <v>1.3520000000000001</v>
      </c>
      <c r="AB31" s="118">
        <v>1.4039999999999999</v>
      </c>
      <c r="AC31" s="118">
        <v>1.456</v>
      </c>
      <c r="AD31" s="118">
        <v>1.508</v>
      </c>
      <c r="AE31" s="118">
        <v>1.56</v>
      </c>
      <c r="AF31" s="118">
        <v>2.0790000000000002</v>
      </c>
      <c r="AG31" s="118">
        <v>2.5990000000000002</v>
      </c>
      <c r="AH31" s="118">
        <v>3.1190000000000002</v>
      </c>
      <c r="AI31" s="118">
        <v>3.6389999999999998</v>
      </c>
      <c r="AJ31" s="118">
        <v>4.1589999999999998</v>
      </c>
      <c r="AK31" s="118">
        <v>4.6790000000000003</v>
      </c>
      <c r="AL31" s="118">
        <v>5.1999999999999998E-2</v>
      </c>
      <c r="AM31" s="118">
        <v>0.104</v>
      </c>
      <c r="AN31" s="118">
        <v>0.156</v>
      </c>
      <c r="AO31" s="118">
        <v>0.20799999999999999</v>
      </c>
      <c r="AP31" s="118">
        <v>0.26</v>
      </c>
      <c r="AQ31" s="118">
        <v>0.312</v>
      </c>
      <c r="AR31" s="118">
        <v>0.36399999999999999</v>
      </c>
      <c r="AS31" s="118">
        <v>0.41599999999999998</v>
      </c>
      <c r="AT31" s="118">
        <v>0.46800000000000003</v>
      </c>
      <c r="AU31" s="118">
        <v>0.52</v>
      </c>
      <c r="AV31" s="118">
        <v>0.57199999999999995</v>
      </c>
      <c r="AW31" s="118">
        <v>0.624</v>
      </c>
      <c r="AX31" s="118">
        <v>0.67600000000000005</v>
      </c>
      <c r="AY31" s="118">
        <v>0.72799999999999998</v>
      </c>
      <c r="AZ31" s="118">
        <v>0.78</v>
      </c>
      <c r="BA31" s="118">
        <v>0.83199999999999996</v>
      </c>
      <c r="BB31" s="118">
        <v>0.88400000000000001</v>
      </c>
      <c r="BC31" s="118">
        <v>0.93600000000000005</v>
      </c>
      <c r="BD31" s="118">
        <v>0.98799999999999999</v>
      </c>
      <c r="BE31" s="118">
        <v>1.04</v>
      </c>
      <c r="BF31" s="118">
        <v>1.0920000000000001</v>
      </c>
      <c r="BG31" s="118">
        <v>1.1439999999999999</v>
      </c>
      <c r="BH31" s="118">
        <v>1.196</v>
      </c>
      <c r="BI31" s="118">
        <v>1.248</v>
      </c>
      <c r="BJ31" s="118">
        <v>1.3</v>
      </c>
      <c r="BK31" s="118">
        <v>1.3520000000000001</v>
      </c>
      <c r="BL31" s="118">
        <v>1.4039999999999999</v>
      </c>
      <c r="BM31" s="118">
        <v>1.456</v>
      </c>
      <c r="BN31" s="118">
        <v>1.508</v>
      </c>
      <c r="BO31" s="118">
        <v>1.56</v>
      </c>
      <c r="BP31" s="118">
        <v>2.0790000000000002</v>
      </c>
      <c r="BQ31" s="118">
        <v>2.5990000000000002</v>
      </c>
      <c r="BR31" s="118">
        <v>3.1190000000000002</v>
      </c>
      <c r="BS31" s="118">
        <v>3.6389999999999998</v>
      </c>
      <c r="BT31" s="118">
        <v>4.1589999999999998</v>
      </c>
      <c r="BU31" s="118">
        <v>4.6790000000000003</v>
      </c>
      <c r="BV31" s="118">
        <v>5.0999999999999997E-2</v>
      </c>
      <c r="BW31" s="118">
        <v>0.10299999999999999</v>
      </c>
      <c r="BX31" s="118">
        <v>0.154</v>
      </c>
      <c r="BY31" s="118">
        <v>0.20499999999999999</v>
      </c>
      <c r="BZ31" s="118">
        <v>0.25600000000000001</v>
      </c>
      <c r="CA31" s="118">
        <v>0.308</v>
      </c>
      <c r="CB31" s="118">
        <v>0.35899999999999999</v>
      </c>
      <c r="CC31" s="118">
        <v>0.41</v>
      </c>
      <c r="CD31" s="118">
        <v>0.46100000000000002</v>
      </c>
      <c r="CE31" s="118">
        <v>0.51300000000000001</v>
      </c>
      <c r="CF31" s="118">
        <v>0.56399999999999995</v>
      </c>
      <c r="CG31" s="118">
        <v>0.61499999999999999</v>
      </c>
      <c r="CH31" s="118">
        <v>0.66600000000000004</v>
      </c>
      <c r="CI31" s="118">
        <v>0.71799999999999997</v>
      </c>
      <c r="CJ31" s="118">
        <v>0.76900000000000002</v>
      </c>
      <c r="CK31" s="118">
        <v>0.82</v>
      </c>
      <c r="CL31" s="118">
        <v>0.871</v>
      </c>
      <c r="CM31" s="118">
        <v>0.92300000000000004</v>
      </c>
      <c r="CN31" s="118">
        <v>0.97399999999999998</v>
      </c>
      <c r="CO31" s="118">
        <v>1.0249999999999999</v>
      </c>
      <c r="CP31" s="118">
        <v>1.077</v>
      </c>
      <c r="CQ31" s="118">
        <v>1.1279999999999999</v>
      </c>
      <c r="CR31" s="118">
        <v>1.179</v>
      </c>
      <c r="CS31" s="118">
        <v>1.23</v>
      </c>
      <c r="CT31" s="118">
        <v>1.282</v>
      </c>
      <c r="CU31" s="118">
        <v>1.333</v>
      </c>
      <c r="CV31" s="118">
        <v>1.3839999999999999</v>
      </c>
      <c r="CW31" s="118">
        <v>1.4350000000000001</v>
      </c>
      <c r="CX31" s="118">
        <v>1.4870000000000001</v>
      </c>
      <c r="CY31" s="118">
        <v>1.538</v>
      </c>
      <c r="CZ31" s="118">
        <v>2.0510000000000002</v>
      </c>
      <c r="DA31" s="118">
        <v>2.5630000000000002</v>
      </c>
      <c r="DB31" s="118">
        <v>3.0760000000000001</v>
      </c>
      <c r="DC31" s="118">
        <v>3.5880000000000001</v>
      </c>
      <c r="DD31" s="118">
        <v>4.101</v>
      </c>
      <c r="DE31" s="118">
        <v>4.6139999999999999</v>
      </c>
      <c r="DF31" s="118">
        <v>5.0999999999999997E-2</v>
      </c>
      <c r="DG31" s="118">
        <v>0.10199999999999999</v>
      </c>
      <c r="DH31" s="118">
        <v>0.153</v>
      </c>
      <c r="DI31" s="118">
        <v>0.20399999999999999</v>
      </c>
      <c r="DJ31" s="118">
        <v>0.255</v>
      </c>
      <c r="DK31" s="118">
        <v>0.30599999999999999</v>
      </c>
      <c r="DL31" s="118">
        <v>0.35699999999999998</v>
      </c>
      <c r="DM31" s="118">
        <v>0.40799999999999997</v>
      </c>
      <c r="DN31" s="118">
        <v>0.46</v>
      </c>
      <c r="DO31" s="118">
        <v>0.51100000000000001</v>
      </c>
      <c r="DP31" s="118">
        <v>0.56200000000000006</v>
      </c>
      <c r="DQ31" s="118">
        <v>0.61299999999999999</v>
      </c>
      <c r="DR31" s="118">
        <v>0.66400000000000003</v>
      </c>
      <c r="DS31" s="118">
        <v>0.71499999999999997</v>
      </c>
      <c r="DT31" s="118">
        <v>0.76600000000000001</v>
      </c>
      <c r="DU31" s="118">
        <v>0.81699999999999995</v>
      </c>
      <c r="DV31" s="118">
        <v>0.86799999999999999</v>
      </c>
      <c r="DW31" s="118">
        <v>0.91900000000000004</v>
      </c>
      <c r="DX31" s="118">
        <v>0.97</v>
      </c>
      <c r="DY31" s="118">
        <v>1.0209999999999999</v>
      </c>
      <c r="DZ31" s="118">
        <v>1.0720000000000001</v>
      </c>
      <c r="EA31" s="118">
        <v>1.123</v>
      </c>
      <c r="EB31" s="118">
        <v>1.1739999999999999</v>
      </c>
      <c r="EC31" s="118">
        <v>1.2250000000000001</v>
      </c>
      <c r="ED31" s="118">
        <v>1.276</v>
      </c>
      <c r="EE31" s="118">
        <v>1.3280000000000001</v>
      </c>
      <c r="EF31" s="118">
        <v>1.379</v>
      </c>
      <c r="EG31" s="118">
        <v>1.43</v>
      </c>
      <c r="EH31" s="118">
        <v>1.4810000000000001</v>
      </c>
      <c r="EI31" s="118">
        <v>1.532</v>
      </c>
      <c r="EJ31" s="118">
        <v>2.0419999999999998</v>
      </c>
      <c r="EK31" s="118">
        <v>2.5529999999999999</v>
      </c>
      <c r="EL31" s="118">
        <v>3.0630000000000002</v>
      </c>
      <c r="EM31" s="118">
        <v>3.5739999999999998</v>
      </c>
      <c r="EN31" s="118">
        <v>4.085</v>
      </c>
      <c r="EO31" s="118">
        <v>4.5949999999999998</v>
      </c>
      <c r="EP31" s="118">
        <v>0.13</v>
      </c>
      <c r="EQ31" s="118">
        <v>0.26</v>
      </c>
      <c r="ER31" s="118">
        <v>0.39</v>
      </c>
      <c r="ES31" s="118">
        <v>0.52</v>
      </c>
      <c r="ET31" s="118">
        <v>0.65100000000000002</v>
      </c>
      <c r="EU31" s="118">
        <v>0.78100000000000003</v>
      </c>
      <c r="EV31" s="118">
        <v>0.91100000000000003</v>
      </c>
      <c r="EW31" s="118">
        <v>1.0409999999999999</v>
      </c>
      <c r="EX31" s="118">
        <v>1.171</v>
      </c>
      <c r="EY31" s="118">
        <v>1.3009999999999999</v>
      </c>
      <c r="EZ31" s="118">
        <v>1.431</v>
      </c>
      <c r="FA31" s="118">
        <v>1.5609999999999999</v>
      </c>
      <c r="FB31" s="118">
        <v>1.6910000000000001</v>
      </c>
      <c r="FC31" s="118">
        <v>1.8220000000000001</v>
      </c>
      <c r="FD31" s="118">
        <v>1.952</v>
      </c>
      <c r="FE31" s="118">
        <v>2.0819999999999999</v>
      </c>
      <c r="FF31" s="118">
        <v>2.2120000000000002</v>
      </c>
      <c r="FG31" s="118">
        <v>2.3420000000000001</v>
      </c>
      <c r="FH31" s="118">
        <v>2.472</v>
      </c>
      <c r="FI31" s="118">
        <v>2.6019999999999999</v>
      </c>
      <c r="FJ31" s="118">
        <v>2.7320000000000002</v>
      </c>
      <c r="FK31" s="118">
        <v>2.863</v>
      </c>
      <c r="FL31" s="118">
        <v>2.9929999999999999</v>
      </c>
      <c r="FM31" s="118">
        <v>3.1230000000000002</v>
      </c>
      <c r="FN31" s="118">
        <v>3.2530000000000001</v>
      </c>
      <c r="FO31" s="118">
        <v>3.383</v>
      </c>
      <c r="FP31" s="118">
        <v>3.5129999999999999</v>
      </c>
      <c r="FQ31" s="118">
        <v>3.6429999999999998</v>
      </c>
      <c r="FR31" s="118">
        <v>3.7730000000000001</v>
      </c>
      <c r="FS31" s="118">
        <v>3.903</v>
      </c>
      <c r="FT31" s="118">
        <v>5.2050000000000001</v>
      </c>
      <c r="FU31" s="118">
        <v>6.5060000000000002</v>
      </c>
      <c r="FV31" s="118">
        <v>7.8070000000000004</v>
      </c>
      <c r="FW31" s="118">
        <v>9.1080000000000005</v>
      </c>
      <c r="FX31" s="118">
        <v>10.409000000000001</v>
      </c>
      <c r="FY31" s="118">
        <v>11.71</v>
      </c>
      <c r="FZ31" s="118">
        <v>0.108</v>
      </c>
      <c r="GA31" s="118">
        <v>0.215</v>
      </c>
      <c r="GB31" s="118">
        <v>0.32300000000000001</v>
      </c>
      <c r="GC31" s="118">
        <v>0.43</v>
      </c>
      <c r="GD31" s="118">
        <v>0.53800000000000003</v>
      </c>
      <c r="GE31" s="118">
        <v>0.64600000000000002</v>
      </c>
      <c r="GF31" s="118">
        <v>0.753</v>
      </c>
      <c r="GG31" s="118">
        <v>0.86099999999999999</v>
      </c>
      <c r="GH31" s="118">
        <v>0.96799999999999997</v>
      </c>
      <c r="GI31" s="118">
        <v>1.0760000000000001</v>
      </c>
      <c r="GJ31" s="118">
        <v>1.1839999999999999</v>
      </c>
      <c r="GK31" s="118">
        <v>1.2909999999999999</v>
      </c>
      <c r="GL31" s="118">
        <v>1.399</v>
      </c>
      <c r="GM31" s="118">
        <v>1.506</v>
      </c>
      <c r="GN31" s="118">
        <v>1.6140000000000001</v>
      </c>
      <c r="GO31" s="118">
        <v>1.722</v>
      </c>
      <c r="GP31" s="118">
        <v>1.829</v>
      </c>
      <c r="GQ31" s="118">
        <v>1.9370000000000001</v>
      </c>
      <c r="GR31" s="118">
        <v>2.0449999999999999</v>
      </c>
      <c r="GS31" s="118">
        <v>2.1520000000000001</v>
      </c>
      <c r="GT31" s="118">
        <v>2.2599999999999998</v>
      </c>
      <c r="GU31" s="118">
        <v>2.367</v>
      </c>
      <c r="GV31" s="118">
        <v>2.4750000000000001</v>
      </c>
      <c r="GW31" s="118">
        <v>2.5830000000000002</v>
      </c>
      <c r="GX31" s="118">
        <v>2.69</v>
      </c>
      <c r="GY31" s="118">
        <v>2.798</v>
      </c>
      <c r="GZ31" s="118">
        <v>2.9049999999999998</v>
      </c>
      <c r="HA31" s="118">
        <v>3.0129999999999999</v>
      </c>
      <c r="HB31" s="118">
        <v>3.121</v>
      </c>
      <c r="HC31" s="118">
        <v>3.2280000000000002</v>
      </c>
      <c r="HD31" s="118">
        <v>4.3040000000000003</v>
      </c>
      <c r="HE31" s="118">
        <v>5.38</v>
      </c>
      <c r="HF31" s="118">
        <v>6.4560000000000004</v>
      </c>
      <c r="HG31" s="118">
        <v>7.532</v>
      </c>
      <c r="HH31" s="118">
        <v>8.6080000000000005</v>
      </c>
      <c r="HI31" s="118">
        <v>9.6850000000000005</v>
      </c>
      <c r="HJ31" s="118">
        <v>0</v>
      </c>
      <c r="HK31" s="118">
        <v>0</v>
      </c>
      <c r="HL31" s="118">
        <v>0</v>
      </c>
      <c r="HM31" s="118">
        <v>0</v>
      </c>
      <c r="HN31" s="118">
        <v>0</v>
      </c>
      <c r="HO31" s="118">
        <v>0</v>
      </c>
      <c r="HP31" s="118">
        <v>0</v>
      </c>
      <c r="HQ31" s="118">
        <v>0</v>
      </c>
      <c r="HR31" s="118">
        <v>0</v>
      </c>
      <c r="HS31" s="118">
        <v>0</v>
      </c>
      <c r="HT31" s="118">
        <v>0</v>
      </c>
      <c r="HU31" s="118">
        <v>0</v>
      </c>
      <c r="HV31" s="118">
        <v>0</v>
      </c>
      <c r="HW31" s="118">
        <v>0</v>
      </c>
      <c r="HX31" s="118">
        <v>0</v>
      </c>
      <c r="HY31" s="118">
        <v>0</v>
      </c>
      <c r="HZ31" s="118">
        <v>0</v>
      </c>
      <c r="IA31" s="118">
        <v>0</v>
      </c>
      <c r="IB31" s="118">
        <v>0</v>
      </c>
      <c r="IC31" s="118">
        <v>0</v>
      </c>
      <c r="ID31" s="118">
        <v>0</v>
      </c>
      <c r="IE31" s="118">
        <v>0</v>
      </c>
      <c r="IF31" s="118">
        <v>0</v>
      </c>
      <c r="IG31" s="118">
        <v>0</v>
      </c>
      <c r="IH31" s="118">
        <v>0</v>
      </c>
      <c r="II31" s="118">
        <v>0</v>
      </c>
      <c r="IJ31" s="118">
        <v>0</v>
      </c>
      <c r="IK31" s="118">
        <v>0</v>
      </c>
      <c r="IL31" s="118">
        <v>0</v>
      </c>
      <c r="IM31" s="118">
        <v>0</v>
      </c>
      <c r="IN31" s="118">
        <v>0</v>
      </c>
      <c r="IO31" s="118">
        <v>0</v>
      </c>
      <c r="IP31" s="118">
        <v>0</v>
      </c>
      <c r="IQ31" s="118">
        <v>0</v>
      </c>
      <c r="IR31" s="118">
        <v>0</v>
      </c>
      <c r="IS31" s="118">
        <v>0</v>
      </c>
      <c r="IT31" s="118">
        <v>0</v>
      </c>
      <c r="IU31" s="118">
        <v>0</v>
      </c>
      <c r="IV31" s="118">
        <v>0</v>
      </c>
      <c r="IW31" s="118">
        <v>0</v>
      </c>
      <c r="IX31" s="118">
        <v>0</v>
      </c>
      <c r="IY31" s="118">
        <v>0</v>
      </c>
      <c r="IZ31" s="118">
        <v>0</v>
      </c>
      <c r="JA31" s="118">
        <v>0</v>
      </c>
      <c r="JB31" s="118">
        <v>0</v>
      </c>
      <c r="JC31" s="118">
        <v>0</v>
      </c>
      <c r="JD31" s="118">
        <v>0</v>
      </c>
      <c r="JE31" s="118">
        <v>0</v>
      </c>
      <c r="JF31" s="118">
        <v>0</v>
      </c>
      <c r="JG31" s="118">
        <v>0</v>
      </c>
      <c r="JH31" s="118">
        <v>0</v>
      </c>
      <c r="JI31" s="118">
        <v>0</v>
      </c>
      <c r="JJ31" s="118">
        <v>0</v>
      </c>
      <c r="JK31" s="118">
        <v>0</v>
      </c>
      <c r="JL31" s="118">
        <v>0</v>
      </c>
      <c r="JM31" s="118">
        <v>0</v>
      </c>
      <c r="JN31" s="118">
        <v>0</v>
      </c>
      <c r="JO31" s="118">
        <v>0</v>
      </c>
      <c r="JP31" s="118">
        <v>0</v>
      </c>
      <c r="JQ31" s="118">
        <v>0</v>
      </c>
      <c r="JR31" s="118">
        <v>0</v>
      </c>
      <c r="JS31" s="118">
        <v>0</v>
      </c>
      <c r="JT31" s="118">
        <v>0</v>
      </c>
      <c r="JU31" s="118">
        <v>0</v>
      </c>
      <c r="JV31" s="118">
        <v>0</v>
      </c>
      <c r="JW31" s="118">
        <v>0</v>
      </c>
      <c r="JX31" s="118">
        <v>0</v>
      </c>
      <c r="JY31" s="118">
        <v>0</v>
      </c>
      <c r="JZ31" s="118">
        <v>0</v>
      </c>
      <c r="KA31" s="118">
        <v>0</v>
      </c>
      <c r="KB31" s="118">
        <v>0</v>
      </c>
      <c r="KC31" s="118">
        <v>0</v>
      </c>
      <c r="KD31" s="118">
        <v>0</v>
      </c>
      <c r="KE31" s="118">
        <v>0</v>
      </c>
      <c r="KF31" s="118">
        <v>0</v>
      </c>
      <c r="KG31" s="118">
        <v>0</v>
      </c>
      <c r="KH31" s="118">
        <v>0</v>
      </c>
      <c r="KI31" s="118">
        <v>0</v>
      </c>
      <c r="KJ31" s="118">
        <v>0</v>
      </c>
      <c r="KK31" s="118">
        <v>0</v>
      </c>
      <c r="KL31" s="118">
        <v>0</v>
      </c>
      <c r="KM31" s="118">
        <v>0</v>
      </c>
      <c r="KN31" s="118">
        <v>0</v>
      </c>
      <c r="KO31" s="118">
        <v>0</v>
      </c>
      <c r="KP31" s="118">
        <v>0</v>
      </c>
      <c r="KQ31" s="118">
        <v>0</v>
      </c>
      <c r="KR31" s="118">
        <v>0</v>
      </c>
      <c r="KS31" s="118">
        <v>0</v>
      </c>
      <c r="KT31" s="118">
        <v>0</v>
      </c>
      <c r="KU31" s="118">
        <v>0</v>
      </c>
      <c r="KV31" s="118">
        <v>0</v>
      </c>
      <c r="KW31" s="118">
        <v>0</v>
      </c>
      <c r="KX31" s="118">
        <v>0</v>
      </c>
      <c r="KY31" s="118">
        <v>0</v>
      </c>
      <c r="KZ31" s="118">
        <v>0</v>
      </c>
      <c r="LA31" s="118">
        <v>0</v>
      </c>
      <c r="LB31" s="118">
        <v>0</v>
      </c>
      <c r="LC31" s="118">
        <v>0</v>
      </c>
      <c r="LD31" s="118">
        <v>0</v>
      </c>
      <c r="LE31" s="118">
        <v>0</v>
      </c>
      <c r="LF31" s="118">
        <v>0</v>
      </c>
      <c r="LG31" s="118">
        <v>0</v>
      </c>
      <c r="LH31" s="118">
        <v>0</v>
      </c>
      <c r="LI31" s="118">
        <v>0</v>
      </c>
      <c r="LJ31" s="118">
        <v>0</v>
      </c>
      <c r="LK31" s="118">
        <v>0</v>
      </c>
      <c r="LL31" s="118">
        <v>0</v>
      </c>
      <c r="LM31" s="118">
        <v>0</v>
      </c>
      <c r="LN31" s="118">
        <v>0</v>
      </c>
      <c r="LO31" s="118">
        <v>0</v>
      </c>
      <c r="LP31" s="118">
        <v>0</v>
      </c>
      <c r="LQ31" s="118">
        <v>0</v>
      </c>
      <c r="LR31" s="118">
        <v>0</v>
      </c>
      <c r="LS31" s="118">
        <v>0</v>
      </c>
      <c r="LT31" s="118">
        <v>0</v>
      </c>
      <c r="LU31" s="118">
        <v>0</v>
      </c>
      <c r="LV31" s="118">
        <v>0</v>
      </c>
      <c r="LW31" s="118">
        <v>0</v>
      </c>
      <c r="LX31" s="118">
        <v>0</v>
      </c>
      <c r="LY31" s="118">
        <v>0</v>
      </c>
      <c r="LZ31" s="118">
        <v>0</v>
      </c>
      <c r="MA31" s="118">
        <v>0</v>
      </c>
      <c r="MB31" s="118">
        <v>0</v>
      </c>
      <c r="MC31" s="118">
        <v>0</v>
      </c>
      <c r="MD31" s="118">
        <v>0</v>
      </c>
      <c r="ME31" s="118">
        <v>0</v>
      </c>
      <c r="MF31" s="118">
        <v>0</v>
      </c>
      <c r="MG31" s="118">
        <v>0</v>
      </c>
      <c r="MH31" s="118">
        <v>0</v>
      </c>
      <c r="MI31" s="118">
        <v>0</v>
      </c>
      <c r="MJ31" s="118">
        <v>0</v>
      </c>
      <c r="MK31" s="118">
        <v>0</v>
      </c>
      <c r="ML31" s="118">
        <v>0</v>
      </c>
      <c r="MM31" s="118">
        <v>0</v>
      </c>
      <c r="MN31" s="118">
        <v>0</v>
      </c>
      <c r="MO31" s="118">
        <v>0</v>
      </c>
      <c r="MP31" s="118">
        <v>0</v>
      </c>
      <c r="MQ31" s="118">
        <v>0</v>
      </c>
      <c r="MR31" s="118">
        <v>0</v>
      </c>
      <c r="MS31" s="118">
        <v>0</v>
      </c>
      <c r="MT31" s="118">
        <v>0</v>
      </c>
      <c r="MU31" s="118">
        <v>0</v>
      </c>
      <c r="MV31" s="118">
        <v>0</v>
      </c>
      <c r="MW31" s="118">
        <v>0</v>
      </c>
    </row>
    <row r="32" spans="1:361" x14ac:dyDescent="0.35">
      <c r="A32" s="145" t="s">
        <v>242</v>
      </c>
      <c r="B32" s="118">
        <v>0.09</v>
      </c>
      <c r="C32" s="118">
        <v>0.18099999999999999</v>
      </c>
      <c r="D32" s="118">
        <v>0.27100000000000002</v>
      </c>
      <c r="E32" s="118">
        <v>0.36099999999999999</v>
      </c>
      <c r="F32" s="118">
        <v>0.45200000000000001</v>
      </c>
      <c r="G32" s="118">
        <v>0.54200000000000004</v>
      </c>
      <c r="H32" s="118">
        <v>0.63200000000000001</v>
      </c>
      <c r="I32" s="118">
        <v>0.72199999999999998</v>
      </c>
      <c r="J32" s="118">
        <v>0.81299999999999994</v>
      </c>
      <c r="K32" s="118">
        <v>0.90300000000000002</v>
      </c>
      <c r="L32" s="118">
        <v>0.99299999999999999</v>
      </c>
      <c r="M32" s="118">
        <v>1.0840000000000001</v>
      </c>
      <c r="N32" s="118">
        <v>1.1739999999999999</v>
      </c>
      <c r="O32" s="118">
        <v>1.264</v>
      </c>
      <c r="P32" s="118">
        <v>1.355</v>
      </c>
      <c r="Q32" s="118">
        <v>1.4450000000000001</v>
      </c>
      <c r="R32" s="118">
        <v>1.5349999999999999</v>
      </c>
      <c r="S32" s="118">
        <v>1.625</v>
      </c>
      <c r="T32" s="118">
        <v>1.716</v>
      </c>
      <c r="U32" s="118">
        <v>1.806</v>
      </c>
      <c r="V32" s="118">
        <v>1.8959999999999999</v>
      </c>
      <c r="W32" s="118">
        <v>1.9870000000000001</v>
      </c>
      <c r="X32" s="118">
        <v>2.077</v>
      </c>
      <c r="Y32" s="118">
        <v>2.1669999999999998</v>
      </c>
      <c r="Z32" s="118">
        <v>2.258</v>
      </c>
      <c r="AA32" s="118">
        <v>2.3479999999999999</v>
      </c>
      <c r="AB32" s="118">
        <v>2.4380000000000002</v>
      </c>
      <c r="AC32" s="118">
        <v>2.528</v>
      </c>
      <c r="AD32" s="118">
        <v>2.6190000000000002</v>
      </c>
      <c r="AE32" s="118">
        <v>2.7090000000000001</v>
      </c>
      <c r="AF32" s="118">
        <v>3.6120000000000001</v>
      </c>
      <c r="AG32" s="118">
        <v>4.5149999999999997</v>
      </c>
      <c r="AH32" s="118">
        <v>5.4180000000000001</v>
      </c>
      <c r="AI32" s="118">
        <v>6.3209999999999997</v>
      </c>
      <c r="AJ32" s="118">
        <v>7.2240000000000002</v>
      </c>
      <c r="AK32" s="118">
        <v>8.1270000000000007</v>
      </c>
      <c r="AL32" s="118">
        <v>0.14599999999999999</v>
      </c>
      <c r="AM32" s="118">
        <v>0.29099999999999998</v>
      </c>
      <c r="AN32" s="118">
        <v>0.437</v>
      </c>
      <c r="AO32" s="118">
        <v>0.58199999999999996</v>
      </c>
      <c r="AP32" s="118">
        <v>0.72799999999999998</v>
      </c>
      <c r="AQ32" s="118">
        <v>0.873</v>
      </c>
      <c r="AR32" s="118">
        <v>1.0189999999999999</v>
      </c>
      <c r="AS32" s="118">
        <v>1.1639999999999999</v>
      </c>
      <c r="AT32" s="118">
        <v>1.31</v>
      </c>
      <c r="AU32" s="118">
        <v>1.4550000000000001</v>
      </c>
      <c r="AV32" s="118">
        <v>1.601</v>
      </c>
      <c r="AW32" s="118">
        <v>1.746</v>
      </c>
      <c r="AX32" s="118">
        <v>1.8919999999999999</v>
      </c>
      <c r="AY32" s="118">
        <v>2.0379999999999998</v>
      </c>
      <c r="AZ32" s="118">
        <v>2.1829999999999998</v>
      </c>
      <c r="BA32" s="118">
        <v>2.3290000000000002</v>
      </c>
      <c r="BB32" s="118">
        <v>2.4740000000000002</v>
      </c>
      <c r="BC32" s="118">
        <v>2.62</v>
      </c>
      <c r="BD32" s="118">
        <v>2.7650000000000001</v>
      </c>
      <c r="BE32" s="118">
        <v>2.911</v>
      </c>
      <c r="BF32" s="118">
        <v>3.056</v>
      </c>
      <c r="BG32" s="118">
        <v>3.202</v>
      </c>
      <c r="BH32" s="118">
        <v>3.347</v>
      </c>
      <c r="BI32" s="118">
        <v>3.4929999999999999</v>
      </c>
      <c r="BJ32" s="118">
        <v>3.6389999999999998</v>
      </c>
      <c r="BK32" s="118">
        <v>3.7839999999999998</v>
      </c>
      <c r="BL32" s="118">
        <v>3.93</v>
      </c>
      <c r="BM32" s="118">
        <v>4.0750000000000002</v>
      </c>
      <c r="BN32" s="118">
        <v>4.2210000000000001</v>
      </c>
      <c r="BO32" s="118">
        <v>4.3659999999999997</v>
      </c>
      <c r="BP32" s="118">
        <v>5.8220000000000001</v>
      </c>
      <c r="BQ32" s="118">
        <v>7.2770000000000001</v>
      </c>
      <c r="BR32" s="118">
        <v>8.7319999999999993</v>
      </c>
      <c r="BS32" s="118">
        <v>10.188000000000001</v>
      </c>
      <c r="BT32" s="118">
        <v>11.643000000000001</v>
      </c>
      <c r="BU32" s="118">
        <v>13.099</v>
      </c>
      <c r="BV32" s="118">
        <v>5.5E-2</v>
      </c>
      <c r="BW32" s="118">
        <v>0.11</v>
      </c>
      <c r="BX32" s="118">
        <v>0.16500000000000001</v>
      </c>
      <c r="BY32" s="118">
        <v>0.221</v>
      </c>
      <c r="BZ32" s="118">
        <v>0.27600000000000002</v>
      </c>
      <c r="CA32" s="118">
        <v>0.33100000000000002</v>
      </c>
      <c r="CB32" s="118">
        <v>0.38600000000000001</v>
      </c>
      <c r="CC32" s="118">
        <v>0.441</v>
      </c>
      <c r="CD32" s="118">
        <v>0.496</v>
      </c>
      <c r="CE32" s="118">
        <v>0.55100000000000005</v>
      </c>
      <c r="CF32" s="118">
        <v>0.60699999999999998</v>
      </c>
      <c r="CG32" s="118">
        <v>0.66200000000000003</v>
      </c>
      <c r="CH32" s="118">
        <v>0.71699999999999997</v>
      </c>
      <c r="CI32" s="118">
        <v>0.77200000000000002</v>
      </c>
      <c r="CJ32" s="118">
        <v>0.82699999999999996</v>
      </c>
      <c r="CK32" s="118">
        <v>0.88200000000000001</v>
      </c>
      <c r="CL32" s="118">
        <v>0.93799999999999994</v>
      </c>
      <c r="CM32" s="118">
        <v>0.99299999999999999</v>
      </c>
      <c r="CN32" s="118">
        <v>1.048</v>
      </c>
      <c r="CO32" s="118">
        <v>1.103</v>
      </c>
      <c r="CP32" s="118">
        <v>1.1579999999999999</v>
      </c>
      <c r="CQ32" s="118">
        <v>1.2130000000000001</v>
      </c>
      <c r="CR32" s="118">
        <v>1.268</v>
      </c>
      <c r="CS32" s="118">
        <v>1.3240000000000001</v>
      </c>
      <c r="CT32" s="118">
        <v>1.379</v>
      </c>
      <c r="CU32" s="118">
        <v>1.4339999999999999</v>
      </c>
      <c r="CV32" s="118">
        <v>1.4890000000000001</v>
      </c>
      <c r="CW32" s="118">
        <v>1.544</v>
      </c>
      <c r="CX32" s="118">
        <v>1.599</v>
      </c>
      <c r="CY32" s="118">
        <v>1.6539999999999999</v>
      </c>
      <c r="CZ32" s="118">
        <v>2.206</v>
      </c>
      <c r="DA32" s="118">
        <v>2.7570000000000001</v>
      </c>
      <c r="DB32" s="118">
        <v>3.3090000000000002</v>
      </c>
      <c r="DC32" s="118">
        <v>3.86</v>
      </c>
      <c r="DD32" s="118">
        <v>4.4119999999999999</v>
      </c>
      <c r="DE32" s="118">
        <v>4.9630000000000001</v>
      </c>
      <c r="DF32" s="118">
        <v>5.6000000000000001E-2</v>
      </c>
      <c r="DG32" s="118">
        <v>0.112</v>
      </c>
      <c r="DH32" s="118">
        <v>0.16800000000000001</v>
      </c>
      <c r="DI32" s="118">
        <v>0.224</v>
      </c>
      <c r="DJ32" s="118">
        <v>0.28000000000000003</v>
      </c>
      <c r="DK32" s="118">
        <v>0.33600000000000002</v>
      </c>
      <c r="DL32" s="118">
        <v>0.39200000000000002</v>
      </c>
      <c r="DM32" s="118">
        <v>0.44800000000000001</v>
      </c>
      <c r="DN32" s="118">
        <v>0.504</v>
      </c>
      <c r="DO32" s="118">
        <v>0.56100000000000005</v>
      </c>
      <c r="DP32" s="118">
        <v>0.61699999999999999</v>
      </c>
      <c r="DQ32" s="118">
        <v>0.67300000000000004</v>
      </c>
      <c r="DR32" s="118">
        <v>0.72899999999999998</v>
      </c>
      <c r="DS32" s="118">
        <v>0.78500000000000003</v>
      </c>
      <c r="DT32" s="118">
        <v>0.84099999999999997</v>
      </c>
      <c r="DU32" s="118">
        <v>0.89700000000000002</v>
      </c>
      <c r="DV32" s="118">
        <v>0.95299999999999996</v>
      </c>
      <c r="DW32" s="118">
        <v>1.0089999999999999</v>
      </c>
      <c r="DX32" s="118">
        <v>1.0649999999999999</v>
      </c>
      <c r="DY32" s="118">
        <v>1.121</v>
      </c>
      <c r="DZ32" s="118">
        <v>1.177</v>
      </c>
      <c r="EA32" s="118">
        <v>1.2330000000000001</v>
      </c>
      <c r="EB32" s="118">
        <v>1.2889999999999999</v>
      </c>
      <c r="EC32" s="118">
        <v>1.345</v>
      </c>
      <c r="ED32" s="118">
        <v>1.401</v>
      </c>
      <c r="EE32" s="118">
        <v>1.4570000000000001</v>
      </c>
      <c r="EF32" s="118">
        <v>1.5129999999999999</v>
      </c>
      <c r="EG32" s="118">
        <v>1.569</v>
      </c>
      <c r="EH32" s="118">
        <v>1.625</v>
      </c>
      <c r="EI32" s="118">
        <v>1.6819999999999999</v>
      </c>
      <c r="EJ32" s="118">
        <v>2.242</v>
      </c>
      <c r="EK32" s="118">
        <v>2.8029999999999999</v>
      </c>
      <c r="EL32" s="118">
        <v>3.363</v>
      </c>
      <c r="EM32" s="118">
        <v>3.9239999999999999</v>
      </c>
      <c r="EN32" s="118">
        <v>4.484</v>
      </c>
      <c r="EO32" s="118">
        <v>5.0449999999999999</v>
      </c>
      <c r="EP32" s="118">
        <v>5.8000000000000003E-2</v>
      </c>
      <c r="EQ32" s="118">
        <v>0.11700000000000001</v>
      </c>
      <c r="ER32" s="118">
        <v>0.17499999999999999</v>
      </c>
      <c r="ES32" s="118">
        <v>0.23400000000000001</v>
      </c>
      <c r="ET32" s="118">
        <v>0.29199999999999998</v>
      </c>
      <c r="EU32" s="118">
        <v>0.35099999999999998</v>
      </c>
      <c r="EV32" s="118">
        <v>0.40899999999999997</v>
      </c>
      <c r="EW32" s="118">
        <v>0.46700000000000003</v>
      </c>
      <c r="EX32" s="118">
        <v>0.52600000000000002</v>
      </c>
      <c r="EY32" s="118">
        <v>0.58399999999999996</v>
      </c>
      <c r="EZ32" s="118">
        <v>0.64300000000000002</v>
      </c>
      <c r="FA32" s="118">
        <v>0.70099999999999996</v>
      </c>
      <c r="FB32" s="118">
        <v>0.76</v>
      </c>
      <c r="FC32" s="118">
        <v>0.81799999999999995</v>
      </c>
      <c r="FD32" s="118">
        <v>0.876</v>
      </c>
      <c r="FE32" s="118">
        <v>0.93500000000000005</v>
      </c>
      <c r="FF32" s="118">
        <v>0.99299999999999999</v>
      </c>
      <c r="FG32" s="118">
        <v>1.052</v>
      </c>
      <c r="FH32" s="118">
        <v>1.1100000000000001</v>
      </c>
      <c r="FI32" s="118">
        <v>1.169</v>
      </c>
      <c r="FJ32" s="118">
        <v>1.2270000000000001</v>
      </c>
      <c r="FK32" s="118">
        <v>1.2849999999999999</v>
      </c>
      <c r="FL32" s="118">
        <v>1.3440000000000001</v>
      </c>
      <c r="FM32" s="118">
        <v>1.4019999999999999</v>
      </c>
      <c r="FN32" s="118">
        <v>1.4610000000000001</v>
      </c>
      <c r="FO32" s="118">
        <v>1.5189999999999999</v>
      </c>
      <c r="FP32" s="118">
        <v>1.5780000000000001</v>
      </c>
      <c r="FQ32" s="118">
        <v>1.6359999999999999</v>
      </c>
      <c r="FR32" s="118">
        <v>1.6950000000000001</v>
      </c>
      <c r="FS32" s="118">
        <v>1.7529999999999999</v>
      </c>
      <c r="FT32" s="118">
        <v>2.3370000000000002</v>
      </c>
      <c r="FU32" s="118">
        <v>2.9220000000000002</v>
      </c>
      <c r="FV32" s="118">
        <v>3.5059999999999998</v>
      </c>
      <c r="FW32" s="118">
        <v>4.09</v>
      </c>
      <c r="FX32" s="118">
        <v>4.6749999999999998</v>
      </c>
      <c r="FY32" s="118">
        <v>5.2590000000000003</v>
      </c>
      <c r="FZ32" s="118">
        <v>5.8000000000000003E-2</v>
      </c>
      <c r="GA32" s="118">
        <v>0.11600000000000001</v>
      </c>
      <c r="GB32" s="118">
        <v>0.17399999999999999</v>
      </c>
      <c r="GC32" s="118">
        <v>0.23200000000000001</v>
      </c>
      <c r="GD32" s="118">
        <v>0.29099999999999998</v>
      </c>
      <c r="GE32" s="118">
        <v>0.34899999999999998</v>
      </c>
      <c r="GF32" s="118">
        <v>0.40699999999999997</v>
      </c>
      <c r="GG32" s="118">
        <v>0.46500000000000002</v>
      </c>
      <c r="GH32" s="118">
        <v>0.52300000000000002</v>
      </c>
      <c r="GI32" s="118">
        <v>0.58099999999999996</v>
      </c>
      <c r="GJ32" s="118">
        <v>0.63900000000000001</v>
      </c>
      <c r="GK32" s="118">
        <v>0.69699999999999995</v>
      </c>
      <c r="GL32" s="118">
        <v>0.755</v>
      </c>
      <c r="GM32" s="118">
        <v>0.81399999999999995</v>
      </c>
      <c r="GN32" s="118">
        <v>0.872</v>
      </c>
      <c r="GO32" s="118">
        <v>0.93</v>
      </c>
      <c r="GP32" s="118">
        <v>0.98799999999999999</v>
      </c>
      <c r="GQ32" s="118">
        <v>1.046</v>
      </c>
      <c r="GR32" s="118">
        <v>1.1040000000000001</v>
      </c>
      <c r="GS32" s="118">
        <v>1.1619999999999999</v>
      </c>
      <c r="GT32" s="118">
        <v>1.22</v>
      </c>
      <c r="GU32" s="118">
        <v>1.278</v>
      </c>
      <c r="GV32" s="118">
        <v>1.337</v>
      </c>
      <c r="GW32" s="118">
        <v>1.395</v>
      </c>
      <c r="GX32" s="118">
        <v>1.4530000000000001</v>
      </c>
      <c r="GY32" s="118">
        <v>1.5109999999999999</v>
      </c>
      <c r="GZ32" s="118">
        <v>1.569</v>
      </c>
      <c r="HA32" s="118">
        <v>1.627</v>
      </c>
      <c r="HB32" s="118">
        <v>1.6850000000000001</v>
      </c>
      <c r="HC32" s="118">
        <v>1.7430000000000001</v>
      </c>
      <c r="HD32" s="118">
        <v>2.3239999999999998</v>
      </c>
      <c r="HE32" s="118">
        <v>2.9049999999999998</v>
      </c>
      <c r="HF32" s="118">
        <v>3.4870000000000001</v>
      </c>
      <c r="HG32" s="118">
        <v>4.0679999999999996</v>
      </c>
      <c r="HH32" s="118">
        <v>4.649</v>
      </c>
      <c r="HI32" s="118">
        <v>5.23</v>
      </c>
      <c r="HJ32" s="118">
        <v>0</v>
      </c>
      <c r="HK32" s="118">
        <v>0</v>
      </c>
      <c r="HL32" s="118">
        <v>0</v>
      </c>
      <c r="HM32" s="118">
        <v>0</v>
      </c>
      <c r="HN32" s="118">
        <v>0</v>
      </c>
      <c r="HO32" s="118">
        <v>0</v>
      </c>
      <c r="HP32" s="118">
        <v>0</v>
      </c>
      <c r="HQ32" s="118">
        <v>0</v>
      </c>
      <c r="HR32" s="118">
        <v>0</v>
      </c>
      <c r="HS32" s="118">
        <v>0</v>
      </c>
      <c r="HT32" s="118">
        <v>0</v>
      </c>
      <c r="HU32" s="118">
        <v>0</v>
      </c>
      <c r="HV32" s="118">
        <v>0</v>
      </c>
      <c r="HW32" s="118">
        <v>0</v>
      </c>
      <c r="HX32" s="118">
        <v>0</v>
      </c>
      <c r="HY32" s="118">
        <v>0</v>
      </c>
      <c r="HZ32" s="118">
        <v>0</v>
      </c>
      <c r="IA32" s="118">
        <v>0</v>
      </c>
      <c r="IB32" s="118">
        <v>0</v>
      </c>
      <c r="IC32" s="118">
        <v>0</v>
      </c>
      <c r="ID32" s="118">
        <v>0</v>
      </c>
      <c r="IE32" s="118">
        <v>0</v>
      </c>
      <c r="IF32" s="118">
        <v>0</v>
      </c>
      <c r="IG32" s="118">
        <v>0</v>
      </c>
      <c r="IH32" s="118">
        <v>0</v>
      </c>
      <c r="II32" s="118">
        <v>0</v>
      </c>
      <c r="IJ32" s="118">
        <v>0</v>
      </c>
      <c r="IK32" s="118">
        <v>0</v>
      </c>
      <c r="IL32" s="118">
        <v>0</v>
      </c>
      <c r="IM32" s="118">
        <v>0</v>
      </c>
      <c r="IN32" s="118">
        <v>0</v>
      </c>
      <c r="IO32" s="118">
        <v>0</v>
      </c>
      <c r="IP32" s="118">
        <v>0</v>
      </c>
      <c r="IQ32" s="118">
        <v>0</v>
      </c>
      <c r="IR32" s="118">
        <v>0</v>
      </c>
      <c r="IS32" s="118">
        <v>0</v>
      </c>
      <c r="IT32" s="118">
        <v>0</v>
      </c>
      <c r="IU32" s="118">
        <v>0</v>
      </c>
      <c r="IV32" s="118">
        <v>0</v>
      </c>
      <c r="IW32" s="118">
        <v>0</v>
      </c>
      <c r="IX32" s="118">
        <v>0</v>
      </c>
      <c r="IY32" s="118">
        <v>0</v>
      </c>
      <c r="IZ32" s="118">
        <v>0</v>
      </c>
      <c r="JA32" s="118">
        <v>0</v>
      </c>
      <c r="JB32" s="118">
        <v>0</v>
      </c>
      <c r="JC32" s="118">
        <v>0</v>
      </c>
      <c r="JD32" s="118">
        <v>0</v>
      </c>
      <c r="JE32" s="118">
        <v>0</v>
      </c>
      <c r="JF32" s="118">
        <v>0</v>
      </c>
      <c r="JG32" s="118">
        <v>0</v>
      </c>
      <c r="JH32" s="118">
        <v>0</v>
      </c>
      <c r="JI32" s="118">
        <v>0</v>
      </c>
      <c r="JJ32" s="118">
        <v>0</v>
      </c>
      <c r="JK32" s="118">
        <v>0</v>
      </c>
      <c r="JL32" s="118">
        <v>0</v>
      </c>
      <c r="JM32" s="118">
        <v>0</v>
      </c>
      <c r="JN32" s="118">
        <v>0</v>
      </c>
      <c r="JO32" s="118">
        <v>0</v>
      </c>
      <c r="JP32" s="118">
        <v>0</v>
      </c>
      <c r="JQ32" s="118">
        <v>0</v>
      </c>
      <c r="JR32" s="118">
        <v>0</v>
      </c>
      <c r="JS32" s="118">
        <v>0</v>
      </c>
      <c r="JT32" s="118">
        <v>0</v>
      </c>
      <c r="JU32" s="118">
        <v>0</v>
      </c>
      <c r="JV32" s="118">
        <v>0</v>
      </c>
      <c r="JW32" s="118">
        <v>0</v>
      </c>
      <c r="JX32" s="118">
        <v>0</v>
      </c>
      <c r="JY32" s="118">
        <v>0</v>
      </c>
      <c r="JZ32" s="118">
        <v>0</v>
      </c>
      <c r="KA32" s="118">
        <v>0</v>
      </c>
      <c r="KB32" s="118">
        <v>0</v>
      </c>
      <c r="KC32" s="118">
        <v>0</v>
      </c>
      <c r="KD32" s="118">
        <v>0</v>
      </c>
      <c r="KE32" s="118">
        <v>0</v>
      </c>
      <c r="KF32" s="118">
        <v>0</v>
      </c>
      <c r="KG32" s="118">
        <v>0</v>
      </c>
      <c r="KH32" s="118">
        <v>0</v>
      </c>
      <c r="KI32" s="118">
        <v>0</v>
      </c>
      <c r="KJ32" s="118">
        <v>0</v>
      </c>
      <c r="KK32" s="118">
        <v>0</v>
      </c>
      <c r="KL32" s="118">
        <v>0</v>
      </c>
      <c r="KM32" s="118">
        <v>0</v>
      </c>
      <c r="KN32" s="118">
        <v>0</v>
      </c>
      <c r="KO32" s="118">
        <v>0</v>
      </c>
      <c r="KP32" s="118">
        <v>0</v>
      </c>
      <c r="KQ32" s="118">
        <v>0</v>
      </c>
      <c r="KR32" s="118">
        <v>0</v>
      </c>
      <c r="KS32" s="118">
        <v>0</v>
      </c>
      <c r="KT32" s="118">
        <v>0</v>
      </c>
      <c r="KU32" s="118">
        <v>0</v>
      </c>
      <c r="KV32" s="118">
        <v>0</v>
      </c>
      <c r="KW32" s="118">
        <v>0</v>
      </c>
      <c r="KX32" s="118">
        <v>0</v>
      </c>
      <c r="KY32" s="118">
        <v>0</v>
      </c>
      <c r="KZ32" s="118">
        <v>0</v>
      </c>
      <c r="LA32" s="118">
        <v>0</v>
      </c>
      <c r="LB32" s="118">
        <v>0</v>
      </c>
      <c r="LC32" s="118">
        <v>0</v>
      </c>
      <c r="LD32" s="118">
        <v>0</v>
      </c>
      <c r="LE32" s="118">
        <v>0</v>
      </c>
      <c r="LF32" s="118">
        <v>0</v>
      </c>
      <c r="LG32" s="118">
        <v>0</v>
      </c>
      <c r="LH32" s="118">
        <v>0</v>
      </c>
      <c r="LI32" s="118">
        <v>0</v>
      </c>
      <c r="LJ32" s="118">
        <v>0</v>
      </c>
      <c r="LK32" s="118">
        <v>0</v>
      </c>
      <c r="LL32" s="118">
        <v>0</v>
      </c>
      <c r="LM32" s="118">
        <v>0</v>
      </c>
      <c r="LN32" s="118">
        <v>0</v>
      </c>
      <c r="LO32" s="118">
        <v>0</v>
      </c>
      <c r="LP32" s="118">
        <v>0</v>
      </c>
      <c r="LQ32" s="118">
        <v>0</v>
      </c>
      <c r="LR32" s="118">
        <v>0</v>
      </c>
      <c r="LS32" s="118">
        <v>0</v>
      </c>
      <c r="LT32" s="118">
        <v>0</v>
      </c>
      <c r="LU32" s="118">
        <v>0</v>
      </c>
      <c r="LV32" s="118">
        <v>0</v>
      </c>
      <c r="LW32" s="118">
        <v>0</v>
      </c>
      <c r="LX32" s="118">
        <v>0</v>
      </c>
      <c r="LY32" s="118">
        <v>0</v>
      </c>
      <c r="LZ32" s="118">
        <v>0</v>
      </c>
      <c r="MA32" s="118">
        <v>0</v>
      </c>
      <c r="MB32" s="118">
        <v>0</v>
      </c>
      <c r="MC32" s="118">
        <v>0</v>
      </c>
      <c r="MD32" s="118">
        <v>0</v>
      </c>
      <c r="ME32" s="118">
        <v>0</v>
      </c>
      <c r="MF32" s="118">
        <v>0</v>
      </c>
      <c r="MG32" s="118">
        <v>0</v>
      </c>
      <c r="MH32" s="118">
        <v>0</v>
      </c>
      <c r="MI32" s="118">
        <v>0</v>
      </c>
      <c r="MJ32" s="118">
        <v>0</v>
      </c>
      <c r="MK32" s="118">
        <v>0</v>
      </c>
      <c r="ML32" s="118">
        <v>0</v>
      </c>
      <c r="MM32" s="118">
        <v>0</v>
      </c>
      <c r="MN32" s="118">
        <v>0</v>
      </c>
      <c r="MO32" s="118">
        <v>0</v>
      </c>
      <c r="MP32" s="118">
        <v>0</v>
      </c>
      <c r="MQ32" s="118">
        <v>0</v>
      </c>
      <c r="MR32" s="118">
        <v>0</v>
      </c>
      <c r="MS32" s="118">
        <v>0</v>
      </c>
      <c r="MT32" s="118">
        <v>0</v>
      </c>
      <c r="MU32" s="118">
        <v>0</v>
      </c>
      <c r="MV32" s="118">
        <v>0</v>
      </c>
      <c r="MW32" s="118">
        <v>0</v>
      </c>
    </row>
    <row r="33" spans="1:361" x14ac:dyDescent="0.35">
      <c r="A33" s="145" t="s">
        <v>243</v>
      </c>
      <c r="B33" s="118">
        <v>9.9000000000000005E-2</v>
      </c>
      <c r="C33" s="118">
        <v>0.19800000000000001</v>
      </c>
      <c r="D33" s="118">
        <v>0.29699999999999999</v>
      </c>
      <c r="E33" s="118">
        <v>0.39500000000000002</v>
      </c>
      <c r="F33" s="118">
        <v>0.49399999999999999</v>
      </c>
      <c r="G33" s="118">
        <v>0.59299999999999997</v>
      </c>
      <c r="H33" s="118">
        <v>0.69199999999999995</v>
      </c>
      <c r="I33" s="118">
        <v>0.79100000000000004</v>
      </c>
      <c r="J33" s="118">
        <v>0.89</v>
      </c>
      <c r="K33" s="118">
        <v>0.98799999999999999</v>
      </c>
      <c r="L33" s="118">
        <v>1.087</v>
      </c>
      <c r="M33" s="118">
        <v>1.1859999999999999</v>
      </c>
      <c r="N33" s="118">
        <v>1.2849999999999999</v>
      </c>
      <c r="O33" s="118">
        <v>1.3839999999999999</v>
      </c>
      <c r="P33" s="118">
        <v>1.4830000000000001</v>
      </c>
      <c r="Q33" s="118">
        <v>1.581</v>
      </c>
      <c r="R33" s="118">
        <v>1.68</v>
      </c>
      <c r="S33" s="118">
        <v>1.7789999999999999</v>
      </c>
      <c r="T33" s="118">
        <v>1.8779999999999999</v>
      </c>
      <c r="U33" s="118">
        <v>1.9770000000000001</v>
      </c>
      <c r="V33" s="118">
        <v>2.0760000000000001</v>
      </c>
      <c r="W33" s="118">
        <v>2.1749999999999998</v>
      </c>
      <c r="X33" s="118">
        <v>2.2730000000000001</v>
      </c>
      <c r="Y33" s="118">
        <v>2.3719999999999999</v>
      </c>
      <c r="Z33" s="118">
        <v>2.4710000000000001</v>
      </c>
      <c r="AA33" s="118">
        <v>2.57</v>
      </c>
      <c r="AB33" s="118">
        <v>2.669</v>
      </c>
      <c r="AC33" s="118">
        <v>2.7679999999999998</v>
      </c>
      <c r="AD33" s="118">
        <v>2.8660000000000001</v>
      </c>
      <c r="AE33" s="118">
        <v>2.9649999999999999</v>
      </c>
      <c r="AF33" s="118">
        <v>3.9540000000000002</v>
      </c>
      <c r="AG33" s="118">
        <v>4.9420000000000002</v>
      </c>
      <c r="AH33" s="118">
        <v>5.93</v>
      </c>
      <c r="AI33" s="118">
        <v>6.9189999999999996</v>
      </c>
      <c r="AJ33" s="118">
        <v>7.907</v>
      </c>
      <c r="AK33" s="118">
        <v>8.8960000000000008</v>
      </c>
      <c r="AL33" s="118">
        <v>0.13800000000000001</v>
      </c>
      <c r="AM33" s="118">
        <v>0.27600000000000002</v>
      </c>
      <c r="AN33" s="118">
        <v>0.41299999999999998</v>
      </c>
      <c r="AO33" s="118">
        <v>0.55100000000000005</v>
      </c>
      <c r="AP33" s="118">
        <v>0.68899999999999995</v>
      </c>
      <c r="AQ33" s="118">
        <v>0.82699999999999996</v>
      </c>
      <c r="AR33" s="118">
        <v>0.96499999999999997</v>
      </c>
      <c r="AS33" s="118">
        <v>1.103</v>
      </c>
      <c r="AT33" s="118">
        <v>1.24</v>
      </c>
      <c r="AU33" s="118">
        <v>1.3779999999999999</v>
      </c>
      <c r="AV33" s="118">
        <v>1.516</v>
      </c>
      <c r="AW33" s="118">
        <v>1.6539999999999999</v>
      </c>
      <c r="AX33" s="118">
        <v>1.792</v>
      </c>
      <c r="AY33" s="118">
        <v>1.929</v>
      </c>
      <c r="AZ33" s="118">
        <v>2.0670000000000002</v>
      </c>
      <c r="BA33" s="118">
        <v>2.2050000000000001</v>
      </c>
      <c r="BB33" s="118">
        <v>2.343</v>
      </c>
      <c r="BC33" s="118">
        <v>2.4809999999999999</v>
      </c>
      <c r="BD33" s="118">
        <v>2.6190000000000002</v>
      </c>
      <c r="BE33" s="118">
        <v>2.7559999999999998</v>
      </c>
      <c r="BF33" s="118">
        <v>2.8940000000000001</v>
      </c>
      <c r="BG33" s="118">
        <v>3.032</v>
      </c>
      <c r="BH33" s="118">
        <v>3.17</v>
      </c>
      <c r="BI33" s="118">
        <v>3.3079999999999998</v>
      </c>
      <c r="BJ33" s="118">
        <v>3.4449999999999998</v>
      </c>
      <c r="BK33" s="118">
        <v>3.5830000000000002</v>
      </c>
      <c r="BL33" s="118">
        <v>3.7210000000000001</v>
      </c>
      <c r="BM33" s="118">
        <v>3.859</v>
      </c>
      <c r="BN33" s="118">
        <v>3.9969999999999999</v>
      </c>
      <c r="BO33" s="118">
        <v>4.1349999999999998</v>
      </c>
      <c r="BP33" s="118">
        <v>5.5129999999999999</v>
      </c>
      <c r="BQ33" s="118">
        <v>6.891</v>
      </c>
      <c r="BR33" s="118">
        <v>8.2690000000000001</v>
      </c>
      <c r="BS33" s="118">
        <v>9.6470000000000002</v>
      </c>
      <c r="BT33" s="118">
        <v>11.026</v>
      </c>
      <c r="BU33" s="118">
        <v>12.404</v>
      </c>
      <c r="BV33" s="118">
        <v>0.106</v>
      </c>
      <c r="BW33" s="118">
        <v>0.21199999999999999</v>
      </c>
      <c r="BX33" s="118">
        <v>0.317</v>
      </c>
      <c r="BY33" s="118">
        <v>0.42299999999999999</v>
      </c>
      <c r="BZ33" s="118">
        <v>0.52900000000000003</v>
      </c>
      <c r="CA33" s="118">
        <v>0.63500000000000001</v>
      </c>
      <c r="CB33" s="118">
        <v>0.74099999999999999</v>
      </c>
      <c r="CC33" s="118">
        <v>0.84599999999999997</v>
      </c>
      <c r="CD33" s="118">
        <v>0.95199999999999996</v>
      </c>
      <c r="CE33" s="118">
        <v>1.0580000000000001</v>
      </c>
      <c r="CF33" s="118">
        <v>1.1639999999999999</v>
      </c>
      <c r="CG33" s="118">
        <v>1.2689999999999999</v>
      </c>
      <c r="CH33" s="118">
        <v>1.375</v>
      </c>
      <c r="CI33" s="118">
        <v>1.4810000000000001</v>
      </c>
      <c r="CJ33" s="118">
        <v>1.587</v>
      </c>
      <c r="CK33" s="118">
        <v>1.6930000000000001</v>
      </c>
      <c r="CL33" s="118">
        <v>1.798</v>
      </c>
      <c r="CM33" s="118">
        <v>1.9039999999999999</v>
      </c>
      <c r="CN33" s="118">
        <v>2.0099999999999998</v>
      </c>
      <c r="CO33" s="118">
        <v>2.1160000000000001</v>
      </c>
      <c r="CP33" s="118">
        <v>2.222</v>
      </c>
      <c r="CQ33" s="118">
        <v>2.327</v>
      </c>
      <c r="CR33" s="118">
        <v>2.4329999999999998</v>
      </c>
      <c r="CS33" s="118">
        <v>2.5390000000000001</v>
      </c>
      <c r="CT33" s="118">
        <v>2.645</v>
      </c>
      <c r="CU33" s="118">
        <v>2.75</v>
      </c>
      <c r="CV33" s="118">
        <v>2.8559999999999999</v>
      </c>
      <c r="CW33" s="118">
        <v>2.9620000000000002</v>
      </c>
      <c r="CX33" s="118">
        <v>3.0680000000000001</v>
      </c>
      <c r="CY33" s="118">
        <v>3.1739999999999999</v>
      </c>
      <c r="CZ33" s="118">
        <v>4.2320000000000002</v>
      </c>
      <c r="DA33" s="118">
        <v>5.2889999999999997</v>
      </c>
      <c r="DB33" s="118">
        <v>6.3470000000000004</v>
      </c>
      <c r="DC33" s="118">
        <v>7.4050000000000002</v>
      </c>
      <c r="DD33" s="118">
        <v>8.4629999999999992</v>
      </c>
      <c r="DE33" s="118">
        <v>9.5210000000000008</v>
      </c>
      <c r="DF33" s="118">
        <v>0.10299999999999999</v>
      </c>
      <c r="DG33" s="118">
        <v>0.20499999999999999</v>
      </c>
      <c r="DH33" s="118">
        <v>0.308</v>
      </c>
      <c r="DI33" s="118">
        <v>0.41</v>
      </c>
      <c r="DJ33" s="118">
        <v>0.51300000000000001</v>
      </c>
      <c r="DK33" s="118">
        <v>0.61499999999999999</v>
      </c>
      <c r="DL33" s="118">
        <v>0.71799999999999997</v>
      </c>
      <c r="DM33" s="118">
        <v>0.82</v>
      </c>
      <c r="DN33" s="118">
        <v>0.92300000000000004</v>
      </c>
      <c r="DO33" s="118">
        <v>1.0249999999999999</v>
      </c>
      <c r="DP33" s="118">
        <v>1.1279999999999999</v>
      </c>
      <c r="DQ33" s="118">
        <v>1.23</v>
      </c>
      <c r="DR33" s="118">
        <v>1.333</v>
      </c>
      <c r="DS33" s="118">
        <v>1.4359999999999999</v>
      </c>
      <c r="DT33" s="118">
        <v>1.538</v>
      </c>
      <c r="DU33" s="118">
        <v>1.641</v>
      </c>
      <c r="DV33" s="118">
        <v>1.7430000000000001</v>
      </c>
      <c r="DW33" s="118">
        <v>1.8460000000000001</v>
      </c>
      <c r="DX33" s="118">
        <v>1.948</v>
      </c>
      <c r="DY33" s="118">
        <v>2.0510000000000002</v>
      </c>
      <c r="DZ33" s="118">
        <v>2.153</v>
      </c>
      <c r="EA33" s="118">
        <v>2.2559999999999998</v>
      </c>
      <c r="EB33" s="118">
        <v>2.3580000000000001</v>
      </c>
      <c r="EC33" s="118">
        <v>2.4609999999999999</v>
      </c>
      <c r="ED33" s="118">
        <v>2.5630000000000002</v>
      </c>
      <c r="EE33" s="118">
        <v>2.6659999999999999</v>
      </c>
      <c r="EF33" s="118">
        <v>2.7690000000000001</v>
      </c>
      <c r="EG33" s="118">
        <v>2.871</v>
      </c>
      <c r="EH33" s="118">
        <v>2.9740000000000002</v>
      </c>
      <c r="EI33" s="118">
        <v>3.0760000000000001</v>
      </c>
      <c r="EJ33" s="118">
        <v>4.1020000000000003</v>
      </c>
      <c r="EK33" s="118">
        <v>5.1269999999999998</v>
      </c>
      <c r="EL33" s="118">
        <v>6.1520000000000001</v>
      </c>
      <c r="EM33" s="118">
        <v>7.1779999999999999</v>
      </c>
      <c r="EN33" s="118">
        <v>8.2029999999999994</v>
      </c>
      <c r="EO33" s="118">
        <v>9.2279999999999998</v>
      </c>
      <c r="EP33" s="118">
        <v>8.2000000000000003E-2</v>
      </c>
      <c r="EQ33" s="118">
        <v>0.16400000000000001</v>
      </c>
      <c r="ER33" s="118">
        <v>0.246</v>
      </c>
      <c r="ES33" s="118">
        <v>0.32800000000000001</v>
      </c>
      <c r="ET33" s="118">
        <v>0.41</v>
      </c>
      <c r="EU33" s="118">
        <v>0.49199999999999999</v>
      </c>
      <c r="EV33" s="118">
        <v>0.57399999999999995</v>
      </c>
      <c r="EW33" s="118">
        <v>0.65600000000000003</v>
      </c>
      <c r="EX33" s="118">
        <v>0.73799999999999999</v>
      </c>
      <c r="EY33" s="118">
        <v>0.82</v>
      </c>
      <c r="EZ33" s="118">
        <v>0.90200000000000002</v>
      </c>
      <c r="FA33" s="118">
        <v>0.98399999999999999</v>
      </c>
      <c r="FB33" s="118">
        <v>1.0660000000000001</v>
      </c>
      <c r="FC33" s="118">
        <v>1.1479999999999999</v>
      </c>
      <c r="FD33" s="118">
        <v>1.23</v>
      </c>
      <c r="FE33" s="118">
        <v>1.3120000000000001</v>
      </c>
      <c r="FF33" s="118">
        <v>1.3939999999999999</v>
      </c>
      <c r="FG33" s="118">
        <v>1.476</v>
      </c>
      <c r="FH33" s="118">
        <v>1.5580000000000001</v>
      </c>
      <c r="FI33" s="118">
        <v>1.64</v>
      </c>
      <c r="FJ33" s="118">
        <v>1.722</v>
      </c>
      <c r="FK33" s="118">
        <v>1.804</v>
      </c>
      <c r="FL33" s="118">
        <v>1.8859999999999999</v>
      </c>
      <c r="FM33" s="118">
        <v>1.968</v>
      </c>
      <c r="FN33" s="118">
        <v>2.0499999999999998</v>
      </c>
      <c r="FO33" s="118">
        <v>2.1320000000000001</v>
      </c>
      <c r="FP33" s="118">
        <v>2.214</v>
      </c>
      <c r="FQ33" s="118">
        <v>2.2959999999999998</v>
      </c>
      <c r="FR33" s="118">
        <v>2.3780000000000001</v>
      </c>
      <c r="FS33" s="118">
        <v>2.46</v>
      </c>
      <c r="FT33" s="118">
        <v>3.28</v>
      </c>
      <c r="FU33" s="118">
        <v>4.101</v>
      </c>
      <c r="FV33" s="118">
        <v>4.9210000000000003</v>
      </c>
      <c r="FW33" s="118">
        <v>5.7409999999999997</v>
      </c>
      <c r="FX33" s="118">
        <v>6.5609999999999999</v>
      </c>
      <c r="FY33" s="118">
        <v>7.3810000000000002</v>
      </c>
      <c r="FZ33" s="118">
        <v>8.3000000000000004E-2</v>
      </c>
      <c r="GA33" s="118">
        <v>0.16700000000000001</v>
      </c>
      <c r="GB33" s="118">
        <v>0.25</v>
      </c>
      <c r="GC33" s="118">
        <v>0.33400000000000002</v>
      </c>
      <c r="GD33" s="118">
        <v>0.41699999999999998</v>
      </c>
      <c r="GE33" s="118">
        <v>0.5</v>
      </c>
      <c r="GF33" s="118">
        <v>0.58399999999999996</v>
      </c>
      <c r="GG33" s="118">
        <v>0.66700000000000004</v>
      </c>
      <c r="GH33" s="118">
        <v>0.75</v>
      </c>
      <c r="GI33" s="118">
        <v>0.83399999999999996</v>
      </c>
      <c r="GJ33" s="118">
        <v>0.91700000000000004</v>
      </c>
      <c r="GK33" s="118">
        <v>1.0009999999999999</v>
      </c>
      <c r="GL33" s="118">
        <v>1.0840000000000001</v>
      </c>
      <c r="GM33" s="118">
        <v>1.167</v>
      </c>
      <c r="GN33" s="118">
        <v>1.2509999999999999</v>
      </c>
      <c r="GO33" s="118">
        <v>1.3340000000000001</v>
      </c>
      <c r="GP33" s="118">
        <v>1.417</v>
      </c>
      <c r="GQ33" s="118">
        <v>1.5009999999999999</v>
      </c>
      <c r="GR33" s="118">
        <v>1.5840000000000001</v>
      </c>
      <c r="GS33" s="118">
        <v>1.6679999999999999</v>
      </c>
      <c r="GT33" s="118">
        <v>1.7509999999999999</v>
      </c>
      <c r="GU33" s="118">
        <v>1.8340000000000001</v>
      </c>
      <c r="GV33" s="118">
        <v>1.9179999999999999</v>
      </c>
      <c r="GW33" s="118">
        <v>2.0009999999999999</v>
      </c>
      <c r="GX33" s="118">
        <v>2.0840000000000001</v>
      </c>
      <c r="GY33" s="118">
        <v>2.1680000000000001</v>
      </c>
      <c r="GZ33" s="118">
        <v>2.2509999999999999</v>
      </c>
      <c r="HA33" s="118">
        <v>2.335</v>
      </c>
      <c r="HB33" s="118">
        <v>2.4180000000000001</v>
      </c>
      <c r="HC33" s="118">
        <v>2.5009999999999999</v>
      </c>
      <c r="HD33" s="118">
        <v>3.335</v>
      </c>
      <c r="HE33" s="118">
        <v>4.1689999999999996</v>
      </c>
      <c r="HF33" s="118">
        <v>5.0030000000000001</v>
      </c>
      <c r="HG33" s="118">
        <v>5.8360000000000003</v>
      </c>
      <c r="HH33" s="118">
        <v>6.67</v>
      </c>
      <c r="HI33" s="118">
        <v>7.5039999999999996</v>
      </c>
      <c r="HJ33" s="118">
        <v>0</v>
      </c>
      <c r="HK33" s="118">
        <v>0</v>
      </c>
      <c r="HL33" s="118">
        <v>0</v>
      </c>
      <c r="HM33" s="118">
        <v>0</v>
      </c>
      <c r="HN33" s="118">
        <v>0</v>
      </c>
      <c r="HO33" s="118">
        <v>0</v>
      </c>
      <c r="HP33" s="118">
        <v>0</v>
      </c>
      <c r="HQ33" s="118">
        <v>0</v>
      </c>
      <c r="HR33" s="118">
        <v>0</v>
      </c>
      <c r="HS33" s="118">
        <v>0</v>
      </c>
      <c r="HT33" s="118">
        <v>0</v>
      </c>
      <c r="HU33" s="118">
        <v>0</v>
      </c>
      <c r="HV33" s="118">
        <v>0</v>
      </c>
      <c r="HW33" s="118">
        <v>0</v>
      </c>
      <c r="HX33" s="118">
        <v>0</v>
      </c>
      <c r="HY33" s="118">
        <v>0</v>
      </c>
      <c r="HZ33" s="118">
        <v>0</v>
      </c>
      <c r="IA33" s="118">
        <v>0</v>
      </c>
      <c r="IB33" s="118">
        <v>0</v>
      </c>
      <c r="IC33" s="118">
        <v>0</v>
      </c>
      <c r="ID33" s="118">
        <v>0</v>
      </c>
      <c r="IE33" s="118">
        <v>0</v>
      </c>
      <c r="IF33" s="118">
        <v>0</v>
      </c>
      <c r="IG33" s="118">
        <v>0</v>
      </c>
      <c r="IH33" s="118">
        <v>0</v>
      </c>
      <c r="II33" s="118">
        <v>0</v>
      </c>
      <c r="IJ33" s="118">
        <v>0</v>
      </c>
      <c r="IK33" s="118">
        <v>0</v>
      </c>
      <c r="IL33" s="118">
        <v>0</v>
      </c>
      <c r="IM33" s="118">
        <v>0</v>
      </c>
      <c r="IN33" s="118">
        <v>0</v>
      </c>
      <c r="IO33" s="118">
        <v>0</v>
      </c>
      <c r="IP33" s="118">
        <v>0</v>
      </c>
      <c r="IQ33" s="118">
        <v>0</v>
      </c>
      <c r="IR33" s="118">
        <v>0</v>
      </c>
      <c r="IS33" s="118">
        <v>0</v>
      </c>
      <c r="IT33" s="118">
        <v>0</v>
      </c>
      <c r="IU33" s="118">
        <v>0</v>
      </c>
      <c r="IV33" s="118">
        <v>0</v>
      </c>
      <c r="IW33" s="118">
        <v>0</v>
      </c>
      <c r="IX33" s="118">
        <v>0</v>
      </c>
      <c r="IY33" s="118">
        <v>0</v>
      </c>
      <c r="IZ33" s="118">
        <v>0</v>
      </c>
      <c r="JA33" s="118">
        <v>0</v>
      </c>
      <c r="JB33" s="118">
        <v>0</v>
      </c>
      <c r="JC33" s="118">
        <v>0</v>
      </c>
      <c r="JD33" s="118">
        <v>0</v>
      </c>
      <c r="JE33" s="118">
        <v>0</v>
      </c>
      <c r="JF33" s="118">
        <v>0</v>
      </c>
      <c r="JG33" s="118">
        <v>0</v>
      </c>
      <c r="JH33" s="118">
        <v>0</v>
      </c>
      <c r="JI33" s="118">
        <v>0</v>
      </c>
      <c r="JJ33" s="118">
        <v>0</v>
      </c>
      <c r="JK33" s="118">
        <v>0</v>
      </c>
      <c r="JL33" s="118">
        <v>0</v>
      </c>
      <c r="JM33" s="118">
        <v>0</v>
      </c>
      <c r="JN33" s="118">
        <v>0</v>
      </c>
      <c r="JO33" s="118">
        <v>0</v>
      </c>
      <c r="JP33" s="118">
        <v>0</v>
      </c>
      <c r="JQ33" s="118">
        <v>0</v>
      </c>
      <c r="JR33" s="118">
        <v>0</v>
      </c>
      <c r="JS33" s="118">
        <v>0</v>
      </c>
      <c r="JT33" s="118">
        <v>0</v>
      </c>
      <c r="JU33" s="118">
        <v>0</v>
      </c>
      <c r="JV33" s="118">
        <v>0</v>
      </c>
      <c r="JW33" s="118">
        <v>0</v>
      </c>
      <c r="JX33" s="118">
        <v>0</v>
      </c>
      <c r="JY33" s="118">
        <v>0</v>
      </c>
      <c r="JZ33" s="118">
        <v>0</v>
      </c>
      <c r="KA33" s="118">
        <v>0</v>
      </c>
      <c r="KB33" s="118">
        <v>0</v>
      </c>
      <c r="KC33" s="118">
        <v>0</v>
      </c>
      <c r="KD33" s="118">
        <v>0</v>
      </c>
      <c r="KE33" s="118">
        <v>0</v>
      </c>
      <c r="KF33" s="118">
        <v>0</v>
      </c>
      <c r="KG33" s="118">
        <v>0</v>
      </c>
      <c r="KH33" s="118">
        <v>0</v>
      </c>
      <c r="KI33" s="118">
        <v>0</v>
      </c>
      <c r="KJ33" s="118">
        <v>0</v>
      </c>
      <c r="KK33" s="118">
        <v>0</v>
      </c>
      <c r="KL33" s="118">
        <v>0</v>
      </c>
      <c r="KM33" s="118">
        <v>0</v>
      </c>
      <c r="KN33" s="118">
        <v>0</v>
      </c>
      <c r="KO33" s="118">
        <v>0</v>
      </c>
      <c r="KP33" s="118">
        <v>0</v>
      </c>
      <c r="KQ33" s="118">
        <v>0</v>
      </c>
      <c r="KR33" s="118">
        <v>0</v>
      </c>
      <c r="KS33" s="118">
        <v>0</v>
      </c>
      <c r="KT33" s="118">
        <v>0</v>
      </c>
      <c r="KU33" s="118">
        <v>0</v>
      </c>
      <c r="KV33" s="118">
        <v>0</v>
      </c>
      <c r="KW33" s="118">
        <v>0</v>
      </c>
      <c r="KX33" s="118">
        <v>0</v>
      </c>
      <c r="KY33" s="118">
        <v>0</v>
      </c>
      <c r="KZ33" s="118">
        <v>0</v>
      </c>
      <c r="LA33" s="118">
        <v>0</v>
      </c>
      <c r="LB33" s="118">
        <v>0</v>
      </c>
      <c r="LC33" s="118">
        <v>0</v>
      </c>
      <c r="LD33" s="118">
        <v>0</v>
      </c>
      <c r="LE33" s="118">
        <v>0</v>
      </c>
      <c r="LF33" s="118">
        <v>0</v>
      </c>
      <c r="LG33" s="118">
        <v>0</v>
      </c>
      <c r="LH33" s="118">
        <v>0</v>
      </c>
      <c r="LI33" s="118">
        <v>0</v>
      </c>
      <c r="LJ33" s="118">
        <v>0</v>
      </c>
      <c r="LK33" s="118">
        <v>0</v>
      </c>
      <c r="LL33" s="118">
        <v>0</v>
      </c>
      <c r="LM33" s="118">
        <v>0</v>
      </c>
      <c r="LN33" s="118">
        <v>0</v>
      </c>
      <c r="LO33" s="118">
        <v>0</v>
      </c>
      <c r="LP33" s="118">
        <v>0</v>
      </c>
      <c r="LQ33" s="118">
        <v>0</v>
      </c>
      <c r="LR33" s="118">
        <v>0</v>
      </c>
      <c r="LS33" s="118">
        <v>0</v>
      </c>
      <c r="LT33" s="118">
        <v>0</v>
      </c>
      <c r="LU33" s="118">
        <v>0</v>
      </c>
      <c r="LV33" s="118">
        <v>0</v>
      </c>
      <c r="LW33" s="118">
        <v>0</v>
      </c>
      <c r="LX33" s="118">
        <v>0</v>
      </c>
      <c r="LY33" s="118">
        <v>0</v>
      </c>
      <c r="LZ33" s="118">
        <v>0</v>
      </c>
      <c r="MA33" s="118">
        <v>0</v>
      </c>
      <c r="MB33" s="118">
        <v>0</v>
      </c>
      <c r="MC33" s="118">
        <v>0</v>
      </c>
      <c r="MD33" s="118">
        <v>0</v>
      </c>
      <c r="ME33" s="118">
        <v>0</v>
      </c>
      <c r="MF33" s="118">
        <v>0</v>
      </c>
      <c r="MG33" s="118">
        <v>0</v>
      </c>
      <c r="MH33" s="118">
        <v>0</v>
      </c>
      <c r="MI33" s="118">
        <v>0</v>
      </c>
      <c r="MJ33" s="118">
        <v>0</v>
      </c>
      <c r="MK33" s="118">
        <v>0</v>
      </c>
      <c r="ML33" s="118">
        <v>0</v>
      </c>
      <c r="MM33" s="118">
        <v>0</v>
      </c>
      <c r="MN33" s="118">
        <v>0</v>
      </c>
      <c r="MO33" s="118">
        <v>0</v>
      </c>
      <c r="MP33" s="118">
        <v>0</v>
      </c>
      <c r="MQ33" s="118">
        <v>0</v>
      </c>
      <c r="MR33" s="118">
        <v>0</v>
      </c>
      <c r="MS33" s="118">
        <v>0</v>
      </c>
      <c r="MT33" s="118">
        <v>0</v>
      </c>
      <c r="MU33" s="118">
        <v>0</v>
      </c>
      <c r="MV33" s="118">
        <v>0</v>
      </c>
      <c r="MW33" s="118">
        <v>0</v>
      </c>
    </row>
    <row r="34" spans="1:361" x14ac:dyDescent="0.35">
      <c r="A34" s="145" t="s">
        <v>244</v>
      </c>
      <c r="B34" s="118">
        <v>7.8E-2</v>
      </c>
      <c r="C34" s="118">
        <v>0.156</v>
      </c>
      <c r="D34" s="118">
        <v>0.23400000000000001</v>
      </c>
      <c r="E34" s="118">
        <v>0.312</v>
      </c>
      <c r="F34" s="118">
        <v>0.39</v>
      </c>
      <c r="G34" s="118">
        <v>0.46800000000000003</v>
      </c>
      <c r="H34" s="118">
        <v>0.54600000000000004</v>
      </c>
      <c r="I34" s="118">
        <v>0.624</v>
      </c>
      <c r="J34" s="118">
        <v>0.70199999999999996</v>
      </c>
      <c r="K34" s="118">
        <v>0.78</v>
      </c>
      <c r="L34" s="118">
        <v>0.85799999999999998</v>
      </c>
      <c r="M34" s="118">
        <v>0.93600000000000005</v>
      </c>
      <c r="N34" s="118">
        <v>1.014</v>
      </c>
      <c r="O34" s="118">
        <v>1.0920000000000001</v>
      </c>
      <c r="P34" s="118">
        <v>1.17</v>
      </c>
      <c r="Q34" s="118">
        <v>1.248</v>
      </c>
      <c r="R34" s="118">
        <v>1.3260000000000001</v>
      </c>
      <c r="S34" s="118">
        <v>1.4039999999999999</v>
      </c>
      <c r="T34" s="118">
        <v>1.482</v>
      </c>
      <c r="U34" s="118">
        <v>1.56</v>
      </c>
      <c r="V34" s="118">
        <v>1.6379999999999999</v>
      </c>
      <c r="W34" s="118">
        <v>1.716</v>
      </c>
      <c r="X34" s="118">
        <v>1.794</v>
      </c>
      <c r="Y34" s="118">
        <v>1.8720000000000001</v>
      </c>
      <c r="Z34" s="118">
        <v>1.95</v>
      </c>
      <c r="AA34" s="118">
        <v>2.028</v>
      </c>
      <c r="AB34" s="118">
        <v>2.1059999999999999</v>
      </c>
      <c r="AC34" s="118">
        <v>2.1840000000000002</v>
      </c>
      <c r="AD34" s="118">
        <v>2.262</v>
      </c>
      <c r="AE34" s="118">
        <v>2.34</v>
      </c>
      <c r="AF34" s="118">
        <v>3.12</v>
      </c>
      <c r="AG34" s="118">
        <v>3.9</v>
      </c>
      <c r="AH34" s="118">
        <v>4.68</v>
      </c>
      <c r="AI34" s="118">
        <v>5.46</v>
      </c>
      <c r="AJ34" s="118">
        <v>6.24</v>
      </c>
      <c r="AK34" s="118">
        <v>7.02</v>
      </c>
      <c r="AL34" s="118">
        <v>0.34200000000000003</v>
      </c>
      <c r="AM34" s="118">
        <v>0.68500000000000005</v>
      </c>
      <c r="AN34" s="118">
        <v>1.0269999999999999</v>
      </c>
      <c r="AO34" s="118">
        <v>1.37</v>
      </c>
      <c r="AP34" s="118">
        <v>1.712</v>
      </c>
      <c r="AQ34" s="118">
        <v>2.0539999999999998</v>
      </c>
      <c r="AR34" s="118">
        <v>2.3969999999999998</v>
      </c>
      <c r="AS34" s="118">
        <v>2.7389999999999999</v>
      </c>
      <c r="AT34" s="118">
        <v>3.081</v>
      </c>
      <c r="AU34" s="118">
        <v>3.4239999999999999</v>
      </c>
      <c r="AV34" s="118">
        <v>3.766</v>
      </c>
      <c r="AW34" s="118">
        <v>4.109</v>
      </c>
      <c r="AX34" s="118">
        <v>4.4509999999999996</v>
      </c>
      <c r="AY34" s="118">
        <v>4.7930000000000001</v>
      </c>
      <c r="AZ34" s="118">
        <v>5.1360000000000001</v>
      </c>
      <c r="BA34" s="118">
        <v>5.4779999999999998</v>
      </c>
      <c r="BB34" s="118">
        <v>5.82</v>
      </c>
      <c r="BC34" s="118">
        <v>6.1630000000000003</v>
      </c>
      <c r="BD34" s="118">
        <v>6.5049999999999999</v>
      </c>
      <c r="BE34" s="118">
        <v>6.8479999999999999</v>
      </c>
      <c r="BF34" s="118">
        <v>7.19</v>
      </c>
      <c r="BG34" s="118">
        <v>7.532</v>
      </c>
      <c r="BH34" s="118">
        <v>7.875</v>
      </c>
      <c r="BI34" s="118">
        <v>8.2170000000000005</v>
      </c>
      <c r="BJ34" s="118">
        <v>8.56</v>
      </c>
      <c r="BK34" s="118">
        <v>8.9019999999999992</v>
      </c>
      <c r="BL34" s="118">
        <v>9.2439999999999998</v>
      </c>
      <c r="BM34" s="118">
        <v>9.5869999999999997</v>
      </c>
      <c r="BN34" s="118">
        <v>9.9290000000000003</v>
      </c>
      <c r="BO34" s="118">
        <v>10.271000000000001</v>
      </c>
      <c r="BP34" s="118">
        <v>13.695</v>
      </c>
      <c r="BQ34" s="118">
        <v>17.119</v>
      </c>
      <c r="BR34" s="118">
        <v>20.542999999999999</v>
      </c>
      <c r="BS34" s="118">
        <v>23.966999999999999</v>
      </c>
      <c r="BT34" s="118">
        <v>27.39</v>
      </c>
      <c r="BU34" s="118">
        <v>30.814</v>
      </c>
      <c r="BV34" s="118">
        <v>6.3E-2</v>
      </c>
      <c r="BW34" s="118">
        <v>0.127</v>
      </c>
      <c r="BX34" s="118">
        <v>0.19</v>
      </c>
      <c r="BY34" s="118">
        <v>0.254</v>
      </c>
      <c r="BZ34" s="118">
        <v>0.317</v>
      </c>
      <c r="CA34" s="118">
        <v>0.38</v>
      </c>
      <c r="CB34" s="118">
        <v>0.44400000000000001</v>
      </c>
      <c r="CC34" s="118">
        <v>0.50700000000000001</v>
      </c>
      <c r="CD34" s="118">
        <v>0.57099999999999995</v>
      </c>
      <c r="CE34" s="118">
        <v>0.63400000000000001</v>
      </c>
      <c r="CF34" s="118">
        <v>0.69699999999999995</v>
      </c>
      <c r="CG34" s="118">
        <v>0.76100000000000001</v>
      </c>
      <c r="CH34" s="118">
        <v>0.82399999999999995</v>
      </c>
      <c r="CI34" s="118">
        <v>0.88800000000000001</v>
      </c>
      <c r="CJ34" s="118">
        <v>0.95099999999999996</v>
      </c>
      <c r="CK34" s="118">
        <v>1.014</v>
      </c>
      <c r="CL34" s="118">
        <v>1.0780000000000001</v>
      </c>
      <c r="CM34" s="118">
        <v>1.141</v>
      </c>
      <c r="CN34" s="118">
        <v>1.2050000000000001</v>
      </c>
      <c r="CO34" s="118">
        <v>1.268</v>
      </c>
      <c r="CP34" s="118">
        <v>1.331</v>
      </c>
      <c r="CQ34" s="118">
        <v>1.395</v>
      </c>
      <c r="CR34" s="118">
        <v>1.458</v>
      </c>
      <c r="CS34" s="118">
        <v>1.522</v>
      </c>
      <c r="CT34" s="118">
        <v>1.585</v>
      </c>
      <c r="CU34" s="118">
        <v>1.6479999999999999</v>
      </c>
      <c r="CV34" s="118">
        <v>1.712</v>
      </c>
      <c r="CW34" s="118">
        <v>1.7749999999999999</v>
      </c>
      <c r="CX34" s="118">
        <v>1.839</v>
      </c>
      <c r="CY34" s="118">
        <v>1.9019999999999999</v>
      </c>
      <c r="CZ34" s="118">
        <v>2.536</v>
      </c>
      <c r="DA34" s="118">
        <v>3.17</v>
      </c>
      <c r="DB34" s="118">
        <v>3.8039999999999998</v>
      </c>
      <c r="DC34" s="118">
        <v>4.4379999999999997</v>
      </c>
      <c r="DD34" s="118">
        <v>5.0720000000000001</v>
      </c>
      <c r="DE34" s="118">
        <v>5.7060000000000004</v>
      </c>
      <c r="DF34" s="118">
        <v>4.2999999999999997E-2</v>
      </c>
      <c r="DG34" s="118">
        <v>8.5999999999999993E-2</v>
      </c>
      <c r="DH34" s="118">
        <v>0.129</v>
      </c>
      <c r="DI34" s="118">
        <v>0.17199999999999999</v>
      </c>
      <c r="DJ34" s="118">
        <v>0.215</v>
      </c>
      <c r="DK34" s="118">
        <v>0.25700000000000001</v>
      </c>
      <c r="DL34" s="118">
        <v>0.3</v>
      </c>
      <c r="DM34" s="118">
        <v>0.34300000000000003</v>
      </c>
      <c r="DN34" s="118">
        <v>0.38600000000000001</v>
      </c>
      <c r="DO34" s="118">
        <v>0.42899999999999999</v>
      </c>
      <c r="DP34" s="118">
        <v>0.47199999999999998</v>
      </c>
      <c r="DQ34" s="118">
        <v>0.51500000000000001</v>
      </c>
      <c r="DR34" s="118">
        <v>0.55800000000000005</v>
      </c>
      <c r="DS34" s="118">
        <v>0.60099999999999998</v>
      </c>
      <c r="DT34" s="118">
        <v>0.64400000000000002</v>
      </c>
      <c r="DU34" s="118">
        <v>0.68700000000000006</v>
      </c>
      <c r="DV34" s="118">
        <v>0.72899999999999998</v>
      </c>
      <c r="DW34" s="118">
        <v>0.77200000000000002</v>
      </c>
      <c r="DX34" s="118">
        <v>0.81499999999999995</v>
      </c>
      <c r="DY34" s="118">
        <v>0.85799999999999998</v>
      </c>
      <c r="DZ34" s="118">
        <v>0.90100000000000002</v>
      </c>
      <c r="EA34" s="118">
        <v>0.94399999999999995</v>
      </c>
      <c r="EB34" s="118">
        <v>0.98699999999999999</v>
      </c>
      <c r="EC34" s="118">
        <v>1.03</v>
      </c>
      <c r="ED34" s="118">
        <v>1.073</v>
      </c>
      <c r="EE34" s="118">
        <v>1.1160000000000001</v>
      </c>
      <c r="EF34" s="118">
        <v>1.159</v>
      </c>
      <c r="EG34" s="118">
        <v>1.2010000000000001</v>
      </c>
      <c r="EH34" s="118">
        <v>1.244</v>
      </c>
      <c r="EI34" s="118">
        <v>1.2869999999999999</v>
      </c>
      <c r="EJ34" s="118">
        <v>1.716</v>
      </c>
      <c r="EK34" s="118">
        <v>2.1459999999999999</v>
      </c>
      <c r="EL34" s="118">
        <v>2.5750000000000002</v>
      </c>
      <c r="EM34" s="118">
        <v>3.004</v>
      </c>
      <c r="EN34" s="118">
        <v>3.4329999999999998</v>
      </c>
      <c r="EO34" s="118">
        <v>3.8620000000000001</v>
      </c>
      <c r="EP34" s="118">
        <v>6.5000000000000002E-2</v>
      </c>
      <c r="EQ34" s="118">
        <v>0.129</v>
      </c>
      <c r="ER34" s="118">
        <v>0.19400000000000001</v>
      </c>
      <c r="ES34" s="118">
        <v>0.25800000000000001</v>
      </c>
      <c r="ET34" s="118">
        <v>0.32300000000000001</v>
      </c>
      <c r="EU34" s="118">
        <v>0.38700000000000001</v>
      </c>
      <c r="EV34" s="118">
        <v>0.45200000000000001</v>
      </c>
      <c r="EW34" s="118">
        <v>0.51700000000000002</v>
      </c>
      <c r="EX34" s="118">
        <v>0.58099999999999996</v>
      </c>
      <c r="EY34" s="118">
        <v>0.64600000000000002</v>
      </c>
      <c r="EZ34" s="118">
        <v>0.71</v>
      </c>
      <c r="FA34" s="118">
        <v>0.77500000000000002</v>
      </c>
      <c r="FB34" s="118">
        <v>0.83899999999999997</v>
      </c>
      <c r="FC34" s="118">
        <v>0.90400000000000003</v>
      </c>
      <c r="FD34" s="118">
        <v>0.96799999999999997</v>
      </c>
      <c r="FE34" s="118">
        <v>1.0329999999999999</v>
      </c>
      <c r="FF34" s="118">
        <v>1.0980000000000001</v>
      </c>
      <c r="FG34" s="118">
        <v>1.1619999999999999</v>
      </c>
      <c r="FH34" s="118">
        <v>1.2270000000000001</v>
      </c>
      <c r="FI34" s="118">
        <v>1.2909999999999999</v>
      </c>
      <c r="FJ34" s="118">
        <v>1.3560000000000001</v>
      </c>
      <c r="FK34" s="118">
        <v>1.42</v>
      </c>
      <c r="FL34" s="118">
        <v>1.4850000000000001</v>
      </c>
      <c r="FM34" s="118">
        <v>1.55</v>
      </c>
      <c r="FN34" s="118">
        <v>1.6140000000000001</v>
      </c>
      <c r="FO34" s="118">
        <v>1.679</v>
      </c>
      <c r="FP34" s="118">
        <v>1.7430000000000001</v>
      </c>
      <c r="FQ34" s="118">
        <v>1.8080000000000001</v>
      </c>
      <c r="FR34" s="118">
        <v>1.8720000000000001</v>
      </c>
      <c r="FS34" s="118">
        <v>1.9370000000000001</v>
      </c>
      <c r="FT34" s="118">
        <v>2.5830000000000002</v>
      </c>
      <c r="FU34" s="118">
        <v>3.2280000000000002</v>
      </c>
      <c r="FV34" s="118">
        <v>3.8740000000000001</v>
      </c>
      <c r="FW34" s="118">
        <v>4.5190000000000001</v>
      </c>
      <c r="FX34" s="118">
        <v>5.165</v>
      </c>
      <c r="FY34" s="118">
        <v>5.8109999999999999</v>
      </c>
      <c r="FZ34" s="118">
        <v>5.2999999999999999E-2</v>
      </c>
      <c r="GA34" s="118">
        <v>0.106</v>
      </c>
      <c r="GB34" s="118">
        <v>0.159</v>
      </c>
      <c r="GC34" s="118">
        <v>0.21099999999999999</v>
      </c>
      <c r="GD34" s="118">
        <v>0.26400000000000001</v>
      </c>
      <c r="GE34" s="118">
        <v>0.317</v>
      </c>
      <c r="GF34" s="118">
        <v>0.37</v>
      </c>
      <c r="GG34" s="118">
        <v>0.42299999999999999</v>
      </c>
      <c r="GH34" s="118">
        <v>0.47599999999999998</v>
      </c>
      <c r="GI34" s="118">
        <v>0.52800000000000002</v>
      </c>
      <c r="GJ34" s="118">
        <v>0.58099999999999996</v>
      </c>
      <c r="GK34" s="118">
        <v>0.63400000000000001</v>
      </c>
      <c r="GL34" s="118">
        <v>0.68700000000000006</v>
      </c>
      <c r="GM34" s="118">
        <v>0.74</v>
      </c>
      <c r="GN34" s="118">
        <v>0.79300000000000004</v>
      </c>
      <c r="GO34" s="118">
        <v>0.84599999999999997</v>
      </c>
      <c r="GP34" s="118">
        <v>0.89800000000000002</v>
      </c>
      <c r="GQ34" s="118">
        <v>0.95099999999999996</v>
      </c>
      <c r="GR34" s="118">
        <v>1.004</v>
      </c>
      <c r="GS34" s="118">
        <v>1.0569999999999999</v>
      </c>
      <c r="GT34" s="118">
        <v>1.1100000000000001</v>
      </c>
      <c r="GU34" s="118">
        <v>1.163</v>
      </c>
      <c r="GV34" s="118">
        <v>1.216</v>
      </c>
      <c r="GW34" s="118">
        <v>1.268</v>
      </c>
      <c r="GX34" s="118">
        <v>1.321</v>
      </c>
      <c r="GY34" s="118">
        <v>1.3740000000000001</v>
      </c>
      <c r="GZ34" s="118">
        <v>1.427</v>
      </c>
      <c r="HA34" s="118">
        <v>1.48</v>
      </c>
      <c r="HB34" s="118">
        <v>1.5329999999999999</v>
      </c>
      <c r="HC34" s="118">
        <v>1.585</v>
      </c>
      <c r="HD34" s="118">
        <v>2.1139999999999999</v>
      </c>
      <c r="HE34" s="118">
        <v>2.6419999999999999</v>
      </c>
      <c r="HF34" s="118">
        <v>3.1709999999999998</v>
      </c>
      <c r="HG34" s="118">
        <v>3.6989999999999998</v>
      </c>
      <c r="HH34" s="118">
        <v>4.2279999999999998</v>
      </c>
      <c r="HI34" s="118">
        <v>4.7560000000000002</v>
      </c>
      <c r="HJ34" s="118">
        <v>0</v>
      </c>
      <c r="HK34" s="118">
        <v>0</v>
      </c>
      <c r="HL34" s="118">
        <v>0</v>
      </c>
      <c r="HM34" s="118">
        <v>0</v>
      </c>
      <c r="HN34" s="118">
        <v>0</v>
      </c>
      <c r="HO34" s="118">
        <v>0</v>
      </c>
      <c r="HP34" s="118">
        <v>0</v>
      </c>
      <c r="HQ34" s="118">
        <v>0</v>
      </c>
      <c r="HR34" s="118">
        <v>0</v>
      </c>
      <c r="HS34" s="118">
        <v>0</v>
      </c>
      <c r="HT34" s="118">
        <v>0</v>
      </c>
      <c r="HU34" s="118">
        <v>0</v>
      </c>
      <c r="HV34" s="118">
        <v>0</v>
      </c>
      <c r="HW34" s="118">
        <v>0</v>
      </c>
      <c r="HX34" s="118">
        <v>0</v>
      </c>
      <c r="HY34" s="118">
        <v>0</v>
      </c>
      <c r="HZ34" s="118">
        <v>0</v>
      </c>
      <c r="IA34" s="118">
        <v>0</v>
      </c>
      <c r="IB34" s="118">
        <v>0</v>
      </c>
      <c r="IC34" s="118">
        <v>0</v>
      </c>
      <c r="ID34" s="118">
        <v>0</v>
      </c>
      <c r="IE34" s="118">
        <v>0</v>
      </c>
      <c r="IF34" s="118">
        <v>0</v>
      </c>
      <c r="IG34" s="118">
        <v>0</v>
      </c>
      <c r="IH34" s="118">
        <v>0</v>
      </c>
      <c r="II34" s="118">
        <v>0</v>
      </c>
      <c r="IJ34" s="118">
        <v>0</v>
      </c>
      <c r="IK34" s="118">
        <v>0</v>
      </c>
      <c r="IL34" s="118">
        <v>0</v>
      </c>
      <c r="IM34" s="118">
        <v>0</v>
      </c>
      <c r="IN34" s="118">
        <v>0</v>
      </c>
      <c r="IO34" s="118">
        <v>0</v>
      </c>
      <c r="IP34" s="118">
        <v>0</v>
      </c>
      <c r="IQ34" s="118">
        <v>0</v>
      </c>
      <c r="IR34" s="118">
        <v>0</v>
      </c>
      <c r="IS34" s="118">
        <v>0</v>
      </c>
      <c r="IT34" s="118">
        <v>0</v>
      </c>
      <c r="IU34" s="118">
        <v>0</v>
      </c>
      <c r="IV34" s="118">
        <v>0</v>
      </c>
      <c r="IW34" s="118">
        <v>0</v>
      </c>
      <c r="IX34" s="118">
        <v>0</v>
      </c>
      <c r="IY34" s="118">
        <v>0</v>
      </c>
      <c r="IZ34" s="118">
        <v>0</v>
      </c>
      <c r="JA34" s="118">
        <v>0</v>
      </c>
      <c r="JB34" s="118">
        <v>0</v>
      </c>
      <c r="JC34" s="118">
        <v>0</v>
      </c>
      <c r="JD34" s="118">
        <v>0</v>
      </c>
      <c r="JE34" s="118">
        <v>0</v>
      </c>
      <c r="JF34" s="118">
        <v>0</v>
      </c>
      <c r="JG34" s="118">
        <v>0</v>
      </c>
      <c r="JH34" s="118">
        <v>0</v>
      </c>
      <c r="JI34" s="118">
        <v>0</v>
      </c>
      <c r="JJ34" s="118">
        <v>0</v>
      </c>
      <c r="JK34" s="118">
        <v>0</v>
      </c>
      <c r="JL34" s="118">
        <v>0</v>
      </c>
      <c r="JM34" s="118">
        <v>0</v>
      </c>
      <c r="JN34" s="118">
        <v>0</v>
      </c>
      <c r="JO34" s="118">
        <v>0</v>
      </c>
      <c r="JP34" s="118">
        <v>0</v>
      </c>
      <c r="JQ34" s="118">
        <v>0</v>
      </c>
      <c r="JR34" s="118">
        <v>0</v>
      </c>
      <c r="JS34" s="118">
        <v>0</v>
      </c>
      <c r="JT34" s="118">
        <v>0</v>
      </c>
      <c r="JU34" s="118">
        <v>0</v>
      </c>
      <c r="JV34" s="118">
        <v>0</v>
      </c>
      <c r="JW34" s="118">
        <v>0</v>
      </c>
      <c r="JX34" s="118">
        <v>0</v>
      </c>
      <c r="JY34" s="118">
        <v>0</v>
      </c>
      <c r="JZ34" s="118">
        <v>0</v>
      </c>
      <c r="KA34" s="118">
        <v>0</v>
      </c>
      <c r="KB34" s="118">
        <v>0</v>
      </c>
      <c r="KC34" s="118">
        <v>0</v>
      </c>
      <c r="KD34" s="118">
        <v>0</v>
      </c>
      <c r="KE34" s="118">
        <v>0</v>
      </c>
      <c r="KF34" s="118">
        <v>0</v>
      </c>
      <c r="KG34" s="118">
        <v>0</v>
      </c>
      <c r="KH34" s="118">
        <v>0</v>
      </c>
      <c r="KI34" s="118">
        <v>0</v>
      </c>
      <c r="KJ34" s="118">
        <v>0</v>
      </c>
      <c r="KK34" s="118">
        <v>0</v>
      </c>
      <c r="KL34" s="118">
        <v>0</v>
      </c>
      <c r="KM34" s="118">
        <v>0</v>
      </c>
      <c r="KN34" s="118">
        <v>0</v>
      </c>
      <c r="KO34" s="118">
        <v>0</v>
      </c>
      <c r="KP34" s="118">
        <v>0</v>
      </c>
      <c r="KQ34" s="118">
        <v>0</v>
      </c>
      <c r="KR34" s="118">
        <v>0</v>
      </c>
      <c r="KS34" s="118">
        <v>0</v>
      </c>
      <c r="KT34" s="118">
        <v>0</v>
      </c>
      <c r="KU34" s="118">
        <v>0</v>
      </c>
      <c r="KV34" s="118">
        <v>0</v>
      </c>
      <c r="KW34" s="118">
        <v>0</v>
      </c>
      <c r="KX34" s="118">
        <v>0</v>
      </c>
      <c r="KY34" s="118">
        <v>0</v>
      </c>
      <c r="KZ34" s="118">
        <v>0</v>
      </c>
      <c r="LA34" s="118">
        <v>0</v>
      </c>
      <c r="LB34" s="118">
        <v>0</v>
      </c>
      <c r="LC34" s="118">
        <v>0</v>
      </c>
      <c r="LD34" s="118">
        <v>0</v>
      </c>
      <c r="LE34" s="118">
        <v>0</v>
      </c>
      <c r="LF34" s="118">
        <v>0</v>
      </c>
      <c r="LG34" s="118">
        <v>0</v>
      </c>
      <c r="LH34" s="118">
        <v>0</v>
      </c>
      <c r="LI34" s="118">
        <v>0</v>
      </c>
      <c r="LJ34" s="118">
        <v>0</v>
      </c>
      <c r="LK34" s="118">
        <v>0</v>
      </c>
      <c r="LL34" s="118">
        <v>0</v>
      </c>
      <c r="LM34" s="118">
        <v>0</v>
      </c>
      <c r="LN34" s="118">
        <v>0</v>
      </c>
      <c r="LO34" s="118">
        <v>0</v>
      </c>
      <c r="LP34" s="118">
        <v>0</v>
      </c>
      <c r="LQ34" s="118">
        <v>0</v>
      </c>
      <c r="LR34" s="118">
        <v>0</v>
      </c>
      <c r="LS34" s="118">
        <v>0</v>
      </c>
      <c r="LT34" s="118">
        <v>0</v>
      </c>
      <c r="LU34" s="118">
        <v>0</v>
      </c>
      <c r="LV34" s="118">
        <v>0</v>
      </c>
      <c r="LW34" s="118">
        <v>0</v>
      </c>
      <c r="LX34" s="118">
        <v>0</v>
      </c>
      <c r="LY34" s="118">
        <v>0</v>
      </c>
      <c r="LZ34" s="118">
        <v>0</v>
      </c>
      <c r="MA34" s="118">
        <v>0</v>
      </c>
      <c r="MB34" s="118">
        <v>0</v>
      </c>
      <c r="MC34" s="118">
        <v>0</v>
      </c>
      <c r="MD34" s="118">
        <v>0</v>
      </c>
      <c r="ME34" s="118">
        <v>0</v>
      </c>
      <c r="MF34" s="118">
        <v>0</v>
      </c>
      <c r="MG34" s="118">
        <v>0</v>
      </c>
      <c r="MH34" s="118">
        <v>0</v>
      </c>
      <c r="MI34" s="118">
        <v>0</v>
      </c>
      <c r="MJ34" s="118">
        <v>0</v>
      </c>
      <c r="MK34" s="118">
        <v>0</v>
      </c>
      <c r="ML34" s="118">
        <v>0</v>
      </c>
      <c r="MM34" s="118">
        <v>0</v>
      </c>
      <c r="MN34" s="118">
        <v>0</v>
      </c>
      <c r="MO34" s="118">
        <v>0</v>
      </c>
      <c r="MP34" s="118">
        <v>0</v>
      </c>
      <c r="MQ34" s="118">
        <v>0</v>
      </c>
      <c r="MR34" s="118">
        <v>0</v>
      </c>
      <c r="MS34" s="118">
        <v>0</v>
      </c>
      <c r="MT34" s="118">
        <v>0</v>
      </c>
      <c r="MU34" s="118">
        <v>0</v>
      </c>
      <c r="MV34" s="118">
        <v>0</v>
      </c>
      <c r="MW34" s="118">
        <v>0</v>
      </c>
    </row>
    <row r="35" spans="1:361" x14ac:dyDescent="0.35">
      <c r="A35" s="145" t="s">
        <v>245</v>
      </c>
      <c r="B35" s="118">
        <v>0</v>
      </c>
      <c r="C35" s="118">
        <v>0</v>
      </c>
      <c r="D35" s="118">
        <v>0</v>
      </c>
      <c r="E35" s="118">
        <v>0</v>
      </c>
      <c r="F35" s="118">
        <v>0</v>
      </c>
      <c r="G35" s="118">
        <v>0</v>
      </c>
      <c r="H35" s="118">
        <v>0</v>
      </c>
      <c r="I35" s="118">
        <v>0</v>
      </c>
      <c r="J35" s="118">
        <v>0</v>
      </c>
      <c r="K35" s="118">
        <v>0</v>
      </c>
      <c r="L35" s="118">
        <v>0</v>
      </c>
      <c r="M35" s="118">
        <v>0</v>
      </c>
      <c r="N35" s="118">
        <v>0</v>
      </c>
      <c r="O35" s="118">
        <v>0</v>
      </c>
      <c r="P35" s="118">
        <v>0</v>
      </c>
      <c r="Q35" s="118">
        <v>0</v>
      </c>
      <c r="R35" s="118">
        <v>0</v>
      </c>
      <c r="S35" s="118">
        <v>0</v>
      </c>
      <c r="T35" s="118">
        <v>0</v>
      </c>
      <c r="U35" s="118">
        <v>0</v>
      </c>
      <c r="V35" s="118">
        <v>0</v>
      </c>
      <c r="W35" s="118">
        <v>0</v>
      </c>
      <c r="X35" s="118">
        <v>0</v>
      </c>
      <c r="Y35" s="118">
        <v>0</v>
      </c>
      <c r="Z35" s="118">
        <v>0</v>
      </c>
      <c r="AA35" s="118">
        <v>0</v>
      </c>
      <c r="AB35" s="118">
        <v>0</v>
      </c>
      <c r="AC35" s="118">
        <v>0</v>
      </c>
      <c r="AD35" s="118">
        <v>0</v>
      </c>
      <c r="AE35" s="118">
        <v>0</v>
      </c>
      <c r="AF35" s="118">
        <v>0</v>
      </c>
      <c r="AG35" s="118">
        <v>0</v>
      </c>
      <c r="AH35" s="118">
        <v>0</v>
      </c>
      <c r="AI35" s="118">
        <v>0</v>
      </c>
      <c r="AJ35" s="118">
        <v>0</v>
      </c>
      <c r="AK35" s="118">
        <v>0</v>
      </c>
      <c r="AL35" s="118">
        <v>0.20899999999999999</v>
      </c>
      <c r="AM35" s="118">
        <v>0.41799999999999998</v>
      </c>
      <c r="AN35" s="118">
        <v>0.628</v>
      </c>
      <c r="AO35" s="118">
        <v>0.83699999999999997</v>
      </c>
      <c r="AP35" s="118">
        <v>1.046</v>
      </c>
      <c r="AQ35" s="118">
        <v>1.2549999999999999</v>
      </c>
      <c r="AR35" s="118">
        <v>1.464</v>
      </c>
      <c r="AS35" s="118">
        <v>1.6739999999999999</v>
      </c>
      <c r="AT35" s="118">
        <v>1.883</v>
      </c>
      <c r="AU35" s="118">
        <v>2.0920000000000001</v>
      </c>
      <c r="AV35" s="118">
        <v>2.3010000000000002</v>
      </c>
      <c r="AW35" s="118">
        <v>2.5099999999999998</v>
      </c>
      <c r="AX35" s="118">
        <v>2.72</v>
      </c>
      <c r="AY35" s="118">
        <v>2.9289999999999998</v>
      </c>
      <c r="AZ35" s="118">
        <v>3.1379999999999999</v>
      </c>
      <c r="BA35" s="118">
        <v>3.347</v>
      </c>
      <c r="BB35" s="118">
        <v>3.556</v>
      </c>
      <c r="BC35" s="118">
        <v>3.766</v>
      </c>
      <c r="BD35" s="118">
        <v>3.9750000000000001</v>
      </c>
      <c r="BE35" s="118">
        <v>4.1840000000000002</v>
      </c>
      <c r="BF35" s="118">
        <v>4.3929999999999998</v>
      </c>
      <c r="BG35" s="118">
        <v>4.6020000000000003</v>
      </c>
      <c r="BH35" s="118">
        <v>4.8109999999999999</v>
      </c>
      <c r="BI35" s="118">
        <v>5.0209999999999999</v>
      </c>
      <c r="BJ35" s="118">
        <v>5.23</v>
      </c>
      <c r="BK35" s="118">
        <v>5.4390000000000001</v>
      </c>
      <c r="BL35" s="118">
        <v>5.6479999999999997</v>
      </c>
      <c r="BM35" s="118">
        <v>5.8570000000000002</v>
      </c>
      <c r="BN35" s="118">
        <v>6.0670000000000002</v>
      </c>
      <c r="BO35" s="118">
        <v>6.2759999999999998</v>
      </c>
      <c r="BP35" s="118">
        <v>8.3680000000000003</v>
      </c>
      <c r="BQ35" s="118">
        <v>10.46</v>
      </c>
      <c r="BR35" s="118">
        <v>12.552</v>
      </c>
      <c r="BS35" s="118">
        <v>14.644</v>
      </c>
      <c r="BT35" s="118">
        <v>16.736000000000001</v>
      </c>
      <c r="BU35" s="118">
        <v>18.827999999999999</v>
      </c>
      <c r="BV35" s="118">
        <v>0</v>
      </c>
      <c r="BW35" s="118">
        <v>0</v>
      </c>
      <c r="BX35" s="118">
        <v>0</v>
      </c>
      <c r="BY35" s="118">
        <v>0</v>
      </c>
      <c r="BZ35" s="118">
        <v>0</v>
      </c>
      <c r="CA35" s="118">
        <v>0</v>
      </c>
      <c r="CB35" s="118">
        <v>0</v>
      </c>
      <c r="CC35" s="118">
        <v>0</v>
      </c>
      <c r="CD35" s="118">
        <v>0</v>
      </c>
      <c r="CE35" s="118">
        <v>0</v>
      </c>
      <c r="CF35" s="118">
        <v>0</v>
      </c>
      <c r="CG35" s="118">
        <v>0</v>
      </c>
      <c r="CH35" s="118">
        <v>0</v>
      </c>
      <c r="CI35" s="118">
        <v>0</v>
      </c>
      <c r="CJ35" s="118">
        <v>0</v>
      </c>
      <c r="CK35" s="118">
        <v>0</v>
      </c>
      <c r="CL35" s="118">
        <v>0</v>
      </c>
      <c r="CM35" s="118">
        <v>0</v>
      </c>
      <c r="CN35" s="118">
        <v>0</v>
      </c>
      <c r="CO35" s="118">
        <v>0</v>
      </c>
      <c r="CP35" s="118">
        <v>0</v>
      </c>
      <c r="CQ35" s="118">
        <v>0</v>
      </c>
      <c r="CR35" s="118">
        <v>0</v>
      </c>
      <c r="CS35" s="118">
        <v>0</v>
      </c>
      <c r="CT35" s="118">
        <v>0</v>
      </c>
      <c r="CU35" s="118">
        <v>0</v>
      </c>
      <c r="CV35" s="118">
        <v>0</v>
      </c>
      <c r="CW35" s="118">
        <v>0</v>
      </c>
      <c r="CX35" s="118">
        <v>0</v>
      </c>
      <c r="CY35" s="118">
        <v>0</v>
      </c>
      <c r="CZ35" s="118">
        <v>0</v>
      </c>
      <c r="DA35" s="118">
        <v>0</v>
      </c>
      <c r="DB35" s="118">
        <v>0</v>
      </c>
      <c r="DC35" s="118">
        <v>0</v>
      </c>
      <c r="DD35" s="118">
        <v>0</v>
      </c>
      <c r="DE35" s="118">
        <v>0</v>
      </c>
      <c r="DF35" s="118">
        <v>0</v>
      </c>
      <c r="DG35" s="118">
        <v>0</v>
      </c>
      <c r="DH35" s="118">
        <v>0</v>
      </c>
      <c r="DI35" s="118">
        <v>0</v>
      </c>
      <c r="DJ35" s="118">
        <v>0</v>
      </c>
      <c r="DK35" s="118">
        <v>0</v>
      </c>
      <c r="DL35" s="118">
        <v>0</v>
      </c>
      <c r="DM35" s="118">
        <v>0</v>
      </c>
      <c r="DN35" s="118">
        <v>0</v>
      </c>
      <c r="DO35" s="118">
        <v>0</v>
      </c>
      <c r="DP35" s="118">
        <v>0</v>
      </c>
      <c r="DQ35" s="118">
        <v>0</v>
      </c>
      <c r="DR35" s="118">
        <v>0</v>
      </c>
      <c r="DS35" s="118">
        <v>0</v>
      </c>
      <c r="DT35" s="118">
        <v>0</v>
      </c>
      <c r="DU35" s="118">
        <v>0</v>
      </c>
      <c r="DV35" s="118">
        <v>0</v>
      </c>
      <c r="DW35" s="118">
        <v>0</v>
      </c>
      <c r="DX35" s="118">
        <v>0</v>
      </c>
      <c r="DY35" s="118">
        <v>0</v>
      </c>
      <c r="DZ35" s="118">
        <v>0</v>
      </c>
      <c r="EA35" s="118">
        <v>0</v>
      </c>
      <c r="EB35" s="118">
        <v>0</v>
      </c>
      <c r="EC35" s="118">
        <v>0</v>
      </c>
      <c r="ED35" s="118">
        <v>0</v>
      </c>
      <c r="EE35" s="118">
        <v>0</v>
      </c>
      <c r="EF35" s="118">
        <v>0</v>
      </c>
      <c r="EG35" s="118">
        <v>0</v>
      </c>
      <c r="EH35" s="118">
        <v>0</v>
      </c>
      <c r="EI35" s="118">
        <v>0</v>
      </c>
      <c r="EJ35" s="118">
        <v>0</v>
      </c>
      <c r="EK35" s="118">
        <v>0</v>
      </c>
      <c r="EL35" s="118">
        <v>0</v>
      </c>
      <c r="EM35" s="118">
        <v>0</v>
      </c>
      <c r="EN35" s="118">
        <v>0</v>
      </c>
      <c r="EO35" s="118">
        <v>0</v>
      </c>
      <c r="EP35" s="118">
        <v>0</v>
      </c>
      <c r="EQ35" s="118">
        <v>0</v>
      </c>
      <c r="ER35" s="118">
        <v>0</v>
      </c>
      <c r="ES35" s="118">
        <v>0</v>
      </c>
      <c r="ET35" s="118">
        <v>0</v>
      </c>
      <c r="EU35" s="118">
        <v>0</v>
      </c>
      <c r="EV35" s="118">
        <v>0</v>
      </c>
      <c r="EW35" s="118">
        <v>0</v>
      </c>
      <c r="EX35" s="118">
        <v>0</v>
      </c>
      <c r="EY35" s="118">
        <v>0</v>
      </c>
      <c r="EZ35" s="118">
        <v>0</v>
      </c>
      <c r="FA35" s="118">
        <v>0</v>
      </c>
      <c r="FB35" s="118">
        <v>0</v>
      </c>
      <c r="FC35" s="118">
        <v>0</v>
      </c>
      <c r="FD35" s="118">
        <v>0</v>
      </c>
      <c r="FE35" s="118">
        <v>0</v>
      </c>
      <c r="FF35" s="118">
        <v>0</v>
      </c>
      <c r="FG35" s="118">
        <v>0</v>
      </c>
      <c r="FH35" s="118">
        <v>0</v>
      </c>
      <c r="FI35" s="118">
        <v>0</v>
      </c>
      <c r="FJ35" s="118">
        <v>0</v>
      </c>
      <c r="FK35" s="118">
        <v>0</v>
      </c>
      <c r="FL35" s="118">
        <v>0</v>
      </c>
      <c r="FM35" s="118">
        <v>0</v>
      </c>
      <c r="FN35" s="118">
        <v>0</v>
      </c>
      <c r="FO35" s="118">
        <v>0</v>
      </c>
      <c r="FP35" s="118">
        <v>0</v>
      </c>
      <c r="FQ35" s="118">
        <v>0</v>
      </c>
      <c r="FR35" s="118">
        <v>0</v>
      </c>
      <c r="FS35" s="118">
        <v>0</v>
      </c>
      <c r="FT35" s="118">
        <v>0</v>
      </c>
      <c r="FU35" s="118">
        <v>0</v>
      </c>
      <c r="FV35" s="118">
        <v>0</v>
      </c>
      <c r="FW35" s="118">
        <v>0</v>
      </c>
      <c r="FX35" s="118">
        <v>0</v>
      </c>
      <c r="FY35" s="118">
        <v>0</v>
      </c>
      <c r="FZ35" s="118">
        <v>0</v>
      </c>
      <c r="GA35" s="118">
        <v>0</v>
      </c>
      <c r="GB35" s="118">
        <v>0</v>
      </c>
      <c r="GC35" s="118">
        <v>0</v>
      </c>
      <c r="GD35" s="118">
        <v>0</v>
      </c>
      <c r="GE35" s="118">
        <v>0</v>
      </c>
      <c r="GF35" s="118">
        <v>0</v>
      </c>
      <c r="GG35" s="118">
        <v>0</v>
      </c>
      <c r="GH35" s="118">
        <v>0</v>
      </c>
      <c r="GI35" s="118">
        <v>0</v>
      </c>
      <c r="GJ35" s="118">
        <v>0</v>
      </c>
      <c r="GK35" s="118">
        <v>0</v>
      </c>
      <c r="GL35" s="118">
        <v>0</v>
      </c>
      <c r="GM35" s="118">
        <v>0</v>
      </c>
      <c r="GN35" s="118">
        <v>0</v>
      </c>
      <c r="GO35" s="118">
        <v>0</v>
      </c>
      <c r="GP35" s="118">
        <v>0</v>
      </c>
      <c r="GQ35" s="118">
        <v>0</v>
      </c>
      <c r="GR35" s="118">
        <v>0</v>
      </c>
      <c r="GS35" s="118">
        <v>0</v>
      </c>
      <c r="GT35" s="118">
        <v>0</v>
      </c>
      <c r="GU35" s="118">
        <v>0</v>
      </c>
      <c r="GV35" s="118">
        <v>0</v>
      </c>
      <c r="GW35" s="118">
        <v>0</v>
      </c>
      <c r="GX35" s="118">
        <v>0</v>
      </c>
      <c r="GY35" s="118">
        <v>0</v>
      </c>
      <c r="GZ35" s="118">
        <v>0</v>
      </c>
      <c r="HA35" s="118">
        <v>0</v>
      </c>
      <c r="HB35" s="118">
        <v>0</v>
      </c>
      <c r="HC35" s="118">
        <v>0</v>
      </c>
      <c r="HD35" s="118">
        <v>0</v>
      </c>
      <c r="HE35" s="118">
        <v>0</v>
      </c>
      <c r="HF35" s="118">
        <v>0</v>
      </c>
      <c r="HG35" s="118">
        <v>0</v>
      </c>
      <c r="HH35" s="118">
        <v>0</v>
      </c>
      <c r="HI35" s="118">
        <v>0</v>
      </c>
      <c r="HJ35" s="118">
        <v>0</v>
      </c>
      <c r="HK35" s="118">
        <v>0</v>
      </c>
      <c r="HL35" s="118">
        <v>0</v>
      </c>
      <c r="HM35" s="118">
        <v>0</v>
      </c>
      <c r="HN35" s="118">
        <v>0</v>
      </c>
      <c r="HO35" s="118">
        <v>0</v>
      </c>
      <c r="HP35" s="118">
        <v>0</v>
      </c>
      <c r="HQ35" s="118">
        <v>0</v>
      </c>
      <c r="HR35" s="118">
        <v>0</v>
      </c>
      <c r="HS35" s="118">
        <v>0</v>
      </c>
      <c r="HT35" s="118">
        <v>0</v>
      </c>
      <c r="HU35" s="118">
        <v>0</v>
      </c>
      <c r="HV35" s="118">
        <v>0</v>
      </c>
      <c r="HW35" s="118">
        <v>0</v>
      </c>
      <c r="HX35" s="118">
        <v>0</v>
      </c>
      <c r="HY35" s="118">
        <v>0</v>
      </c>
      <c r="HZ35" s="118">
        <v>0</v>
      </c>
      <c r="IA35" s="118">
        <v>0</v>
      </c>
      <c r="IB35" s="118">
        <v>0</v>
      </c>
      <c r="IC35" s="118">
        <v>0</v>
      </c>
      <c r="ID35" s="118">
        <v>0</v>
      </c>
      <c r="IE35" s="118">
        <v>0</v>
      </c>
      <c r="IF35" s="118">
        <v>0</v>
      </c>
      <c r="IG35" s="118">
        <v>0</v>
      </c>
      <c r="IH35" s="118">
        <v>0</v>
      </c>
      <c r="II35" s="118">
        <v>0</v>
      </c>
      <c r="IJ35" s="118">
        <v>0</v>
      </c>
      <c r="IK35" s="118">
        <v>0</v>
      </c>
      <c r="IL35" s="118">
        <v>0</v>
      </c>
      <c r="IM35" s="118">
        <v>0</v>
      </c>
      <c r="IN35" s="118">
        <v>0</v>
      </c>
      <c r="IO35" s="118">
        <v>0</v>
      </c>
      <c r="IP35" s="118">
        <v>0</v>
      </c>
      <c r="IQ35" s="118">
        <v>0</v>
      </c>
      <c r="IR35" s="118">
        <v>0</v>
      </c>
      <c r="IS35" s="118">
        <v>0</v>
      </c>
      <c r="IT35" s="118">
        <v>0</v>
      </c>
      <c r="IU35" s="118">
        <v>0</v>
      </c>
      <c r="IV35" s="118">
        <v>0</v>
      </c>
      <c r="IW35" s="118">
        <v>0</v>
      </c>
      <c r="IX35" s="118">
        <v>0</v>
      </c>
      <c r="IY35" s="118">
        <v>0</v>
      </c>
      <c r="IZ35" s="118">
        <v>0</v>
      </c>
      <c r="JA35" s="118">
        <v>0</v>
      </c>
      <c r="JB35" s="118">
        <v>0</v>
      </c>
      <c r="JC35" s="118">
        <v>0</v>
      </c>
      <c r="JD35" s="118">
        <v>0</v>
      </c>
      <c r="JE35" s="118">
        <v>0</v>
      </c>
      <c r="JF35" s="118">
        <v>0</v>
      </c>
      <c r="JG35" s="118">
        <v>0</v>
      </c>
      <c r="JH35" s="118">
        <v>0</v>
      </c>
      <c r="JI35" s="118">
        <v>0</v>
      </c>
      <c r="JJ35" s="118">
        <v>0</v>
      </c>
      <c r="JK35" s="118">
        <v>0</v>
      </c>
      <c r="JL35" s="118">
        <v>0</v>
      </c>
      <c r="JM35" s="118">
        <v>0</v>
      </c>
      <c r="JN35" s="118">
        <v>0</v>
      </c>
      <c r="JO35" s="118">
        <v>0</v>
      </c>
      <c r="JP35" s="118">
        <v>0</v>
      </c>
      <c r="JQ35" s="118">
        <v>0</v>
      </c>
      <c r="JR35" s="118">
        <v>0</v>
      </c>
      <c r="JS35" s="118">
        <v>0</v>
      </c>
      <c r="JT35" s="118">
        <v>0</v>
      </c>
      <c r="JU35" s="118">
        <v>0</v>
      </c>
      <c r="JV35" s="118">
        <v>0</v>
      </c>
      <c r="JW35" s="118">
        <v>0</v>
      </c>
      <c r="JX35" s="118">
        <v>0</v>
      </c>
      <c r="JY35" s="118">
        <v>0</v>
      </c>
      <c r="JZ35" s="118">
        <v>0</v>
      </c>
      <c r="KA35" s="118">
        <v>0</v>
      </c>
      <c r="KB35" s="118">
        <v>0</v>
      </c>
      <c r="KC35" s="118">
        <v>0</v>
      </c>
      <c r="KD35" s="118">
        <v>0</v>
      </c>
      <c r="KE35" s="118">
        <v>0</v>
      </c>
      <c r="KF35" s="118">
        <v>0</v>
      </c>
      <c r="KG35" s="118">
        <v>0</v>
      </c>
      <c r="KH35" s="118">
        <v>0</v>
      </c>
      <c r="KI35" s="118">
        <v>0</v>
      </c>
      <c r="KJ35" s="118">
        <v>0</v>
      </c>
      <c r="KK35" s="118">
        <v>0</v>
      </c>
      <c r="KL35" s="118">
        <v>0</v>
      </c>
      <c r="KM35" s="118">
        <v>0</v>
      </c>
      <c r="KN35" s="118">
        <v>0</v>
      </c>
      <c r="KO35" s="118">
        <v>0</v>
      </c>
      <c r="KP35" s="118">
        <v>0</v>
      </c>
      <c r="KQ35" s="118">
        <v>0</v>
      </c>
      <c r="KR35" s="118">
        <v>0</v>
      </c>
      <c r="KS35" s="118">
        <v>0</v>
      </c>
      <c r="KT35" s="118">
        <v>0</v>
      </c>
      <c r="KU35" s="118">
        <v>0</v>
      </c>
      <c r="KV35" s="118">
        <v>0</v>
      </c>
      <c r="KW35" s="118">
        <v>0</v>
      </c>
      <c r="KX35" s="118">
        <v>0</v>
      </c>
      <c r="KY35" s="118">
        <v>0</v>
      </c>
      <c r="KZ35" s="118">
        <v>0</v>
      </c>
      <c r="LA35" s="118">
        <v>0</v>
      </c>
      <c r="LB35" s="118">
        <v>0</v>
      </c>
      <c r="LC35" s="118">
        <v>0</v>
      </c>
      <c r="LD35" s="118">
        <v>0</v>
      </c>
      <c r="LE35" s="118">
        <v>0</v>
      </c>
      <c r="LF35" s="118">
        <v>0</v>
      </c>
      <c r="LG35" s="118">
        <v>0</v>
      </c>
      <c r="LH35" s="118">
        <v>0</v>
      </c>
      <c r="LI35" s="118">
        <v>0</v>
      </c>
      <c r="LJ35" s="118">
        <v>0</v>
      </c>
      <c r="LK35" s="118">
        <v>0</v>
      </c>
      <c r="LL35" s="118">
        <v>0</v>
      </c>
      <c r="LM35" s="118">
        <v>0</v>
      </c>
      <c r="LN35" s="118">
        <v>0</v>
      </c>
      <c r="LO35" s="118">
        <v>0</v>
      </c>
      <c r="LP35" s="118">
        <v>0</v>
      </c>
      <c r="LQ35" s="118">
        <v>0</v>
      </c>
      <c r="LR35" s="118">
        <v>0</v>
      </c>
      <c r="LS35" s="118">
        <v>0</v>
      </c>
      <c r="LT35" s="118">
        <v>0</v>
      </c>
      <c r="LU35" s="118">
        <v>0</v>
      </c>
      <c r="LV35" s="118">
        <v>0</v>
      </c>
      <c r="LW35" s="118">
        <v>0</v>
      </c>
      <c r="LX35" s="118">
        <v>0</v>
      </c>
      <c r="LY35" s="118">
        <v>0</v>
      </c>
      <c r="LZ35" s="118">
        <v>0</v>
      </c>
      <c r="MA35" s="118">
        <v>0</v>
      </c>
      <c r="MB35" s="118">
        <v>0</v>
      </c>
      <c r="MC35" s="118">
        <v>0</v>
      </c>
      <c r="MD35" s="118">
        <v>0</v>
      </c>
      <c r="ME35" s="118">
        <v>0</v>
      </c>
      <c r="MF35" s="118">
        <v>0</v>
      </c>
      <c r="MG35" s="118">
        <v>0</v>
      </c>
      <c r="MH35" s="118">
        <v>0</v>
      </c>
      <c r="MI35" s="118">
        <v>0</v>
      </c>
      <c r="MJ35" s="118">
        <v>0</v>
      </c>
      <c r="MK35" s="118">
        <v>0</v>
      </c>
      <c r="ML35" s="118">
        <v>0</v>
      </c>
      <c r="MM35" s="118">
        <v>0</v>
      </c>
      <c r="MN35" s="118">
        <v>0</v>
      </c>
      <c r="MO35" s="118">
        <v>0</v>
      </c>
      <c r="MP35" s="118">
        <v>0</v>
      </c>
      <c r="MQ35" s="118">
        <v>0</v>
      </c>
      <c r="MR35" s="118">
        <v>0</v>
      </c>
      <c r="MS35" s="118">
        <v>0</v>
      </c>
      <c r="MT35" s="118">
        <v>0</v>
      </c>
      <c r="MU35" s="118">
        <v>0</v>
      </c>
      <c r="MV35" s="118">
        <v>0</v>
      </c>
      <c r="MW35" s="118">
        <v>0</v>
      </c>
    </row>
    <row r="36" spans="1:361" x14ac:dyDescent="0.35">
      <c r="A36" s="145" t="s">
        <v>246</v>
      </c>
      <c r="B36" s="118">
        <v>-2</v>
      </c>
      <c r="C36" s="118">
        <v>-2</v>
      </c>
      <c r="D36" s="118">
        <v>-2</v>
      </c>
      <c r="E36" s="118">
        <v>-2</v>
      </c>
      <c r="F36" s="118">
        <v>-2</v>
      </c>
      <c r="G36" s="118">
        <v>-2</v>
      </c>
      <c r="H36" s="118">
        <v>-2</v>
      </c>
      <c r="I36" s="118">
        <v>-2</v>
      </c>
      <c r="J36" s="118">
        <v>-2</v>
      </c>
      <c r="K36" s="118">
        <v>-2</v>
      </c>
      <c r="L36" s="118">
        <v>-2</v>
      </c>
      <c r="M36" s="118">
        <v>-2</v>
      </c>
      <c r="N36" s="118">
        <v>-2</v>
      </c>
      <c r="O36" s="118">
        <v>-2</v>
      </c>
      <c r="P36" s="118">
        <v>-2</v>
      </c>
      <c r="Q36" s="118">
        <v>-2</v>
      </c>
      <c r="R36" s="118">
        <v>-2</v>
      </c>
      <c r="S36" s="118">
        <v>-2</v>
      </c>
      <c r="T36" s="118">
        <v>-2</v>
      </c>
      <c r="U36" s="118">
        <v>-2</v>
      </c>
      <c r="V36" s="118">
        <v>-2</v>
      </c>
      <c r="W36" s="118">
        <v>-2</v>
      </c>
      <c r="X36" s="118">
        <v>-2</v>
      </c>
      <c r="Y36" s="118">
        <v>-2</v>
      </c>
      <c r="Z36" s="118">
        <v>-2</v>
      </c>
      <c r="AA36" s="118">
        <v>-2</v>
      </c>
      <c r="AB36" s="118">
        <v>-2</v>
      </c>
      <c r="AC36" s="118">
        <v>-2</v>
      </c>
      <c r="AD36" s="118">
        <v>-2</v>
      </c>
      <c r="AE36" s="118">
        <v>-2</v>
      </c>
      <c r="AF36" s="118">
        <v>-2</v>
      </c>
      <c r="AG36" s="118">
        <v>-2</v>
      </c>
      <c r="AH36" s="118">
        <v>-2</v>
      </c>
      <c r="AI36" s="118">
        <v>-2</v>
      </c>
      <c r="AJ36" s="118">
        <v>-2</v>
      </c>
      <c r="AK36" s="118">
        <v>-2</v>
      </c>
      <c r="AL36" s="118">
        <v>-2</v>
      </c>
      <c r="AM36" s="118">
        <v>-2</v>
      </c>
      <c r="AN36" s="118">
        <v>-2</v>
      </c>
      <c r="AO36" s="118">
        <v>-2</v>
      </c>
      <c r="AP36" s="118">
        <v>-2</v>
      </c>
      <c r="AQ36" s="118">
        <v>-2</v>
      </c>
      <c r="AR36" s="118">
        <v>-2</v>
      </c>
      <c r="AS36" s="118">
        <v>-2</v>
      </c>
      <c r="AT36" s="118">
        <v>-2</v>
      </c>
      <c r="AU36" s="118">
        <v>-2</v>
      </c>
      <c r="AV36" s="118">
        <v>-2</v>
      </c>
      <c r="AW36" s="118">
        <v>-2</v>
      </c>
      <c r="AX36" s="118">
        <v>-2</v>
      </c>
      <c r="AY36" s="118">
        <v>-2</v>
      </c>
      <c r="AZ36" s="118">
        <v>-2</v>
      </c>
      <c r="BA36" s="118">
        <v>-2</v>
      </c>
      <c r="BB36" s="118">
        <v>-2</v>
      </c>
      <c r="BC36" s="118">
        <v>-2</v>
      </c>
      <c r="BD36" s="118">
        <v>-2</v>
      </c>
      <c r="BE36" s="118">
        <v>-2</v>
      </c>
      <c r="BF36" s="118">
        <v>-2</v>
      </c>
      <c r="BG36" s="118">
        <v>-2</v>
      </c>
      <c r="BH36" s="118">
        <v>-2</v>
      </c>
      <c r="BI36" s="118">
        <v>-2</v>
      </c>
      <c r="BJ36" s="118">
        <v>-2</v>
      </c>
      <c r="BK36" s="118">
        <v>-2</v>
      </c>
      <c r="BL36" s="118">
        <v>-2</v>
      </c>
      <c r="BM36" s="118">
        <v>-2</v>
      </c>
      <c r="BN36" s="118">
        <v>-2</v>
      </c>
      <c r="BO36" s="118">
        <v>-2</v>
      </c>
      <c r="BP36" s="118">
        <v>-2</v>
      </c>
      <c r="BQ36" s="118">
        <v>-2</v>
      </c>
      <c r="BR36" s="118">
        <v>-2</v>
      </c>
      <c r="BS36" s="118">
        <v>-2</v>
      </c>
      <c r="BT36" s="118">
        <v>-2</v>
      </c>
      <c r="BU36" s="118">
        <v>-2</v>
      </c>
      <c r="BV36" s="118">
        <v>-2</v>
      </c>
      <c r="BW36" s="118">
        <v>-2</v>
      </c>
      <c r="BX36" s="118">
        <v>-2</v>
      </c>
      <c r="BY36" s="118">
        <v>-2</v>
      </c>
      <c r="BZ36" s="118">
        <v>-2</v>
      </c>
      <c r="CA36" s="118">
        <v>-2</v>
      </c>
      <c r="CB36" s="118">
        <v>-2</v>
      </c>
      <c r="CC36" s="118">
        <v>-2</v>
      </c>
      <c r="CD36" s="118">
        <v>-2</v>
      </c>
      <c r="CE36" s="118">
        <v>-2</v>
      </c>
      <c r="CF36" s="118">
        <v>-2</v>
      </c>
      <c r="CG36" s="118">
        <v>-2</v>
      </c>
      <c r="CH36" s="118">
        <v>-2</v>
      </c>
      <c r="CI36" s="118">
        <v>-2</v>
      </c>
      <c r="CJ36" s="118">
        <v>-2</v>
      </c>
      <c r="CK36" s="118">
        <v>-2</v>
      </c>
      <c r="CL36" s="118">
        <v>-2</v>
      </c>
      <c r="CM36" s="118">
        <v>-2</v>
      </c>
      <c r="CN36" s="118">
        <v>-2</v>
      </c>
      <c r="CO36" s="118">
        <v>-2</v>
      </c>
      <c r="CP36" s="118">
        <v>-2</v>
      </c>
      <c r="CQ36" s="118">
        <v>-2</v>
      </c>
      <c r="CR36" s="118">
        <v>-2</v>
      </c>
      <c r="CS36" s="118">
        <v>-2</v>
      </c>
      <c r="CT36" s="118">
        <v>-2</v>
      </c>
      <c r="CU36" s="118">
        <v>-2</v>
      </c>
      <c r="CV36" s="118">
        <v>-2</v>
      </c>
      <c r="CW36" s="118">
        <v>-2</v>
      </c>
      <c r="CX36" s="118">
        <v>-2</v>
      </c>
      <c r="CY36" s="118">
        <v>-2</v>
      </c>
      <c r="CZ36" s="118">
        <v>-2</v>
      </c>
      <c r="DA36" s="118">
        <v>-2</v>
      </c>
      <c r="DB36" s="118">
        <v>-2</v>
      </c>
      <c r="DC36" s="118">
        <v>-2</v>
      </c>
      <c r="DD36" s="118">
        <v>-2</v>
      </c>
      <c r="DE36" s="118">
        <v>-2</v>
      </c>
      <c r="DF36" s="118">
        <v>-2</v>
      </c>
      <c r="DG36" s="118">
        <v>-2</v>
      </c>
      <c r="DH36" s="118">
        <v>-2</v>
      </c>
      <c r="DI36" s="118">
        <v>-2</v>
      </c>
      <c r="DJ36" s="118">
        <v>-2</v>
      </c>
      <c r="DK36" s="118">
        <v>-2</v>
      </c>
      <c r="DL36" s="118">
        <v>-2</v>
      </c>
      <c r="DM36" s="118">
        <v>-2</v>
      </c>
      <c r="DN36" s="118">
        <v>-2</v>
      </c>
      <c r="DO36" s="118">
        <v>-2</v>
      </c>
      <c r="DP36" s="118">
        <v>-2</v>
      </c>
      <c r="DQ36" s="118">
        <v>-2</v>
      </c>
      <c r="DR36" s="118">
        <v>-2</v>
      </c>
      <c r="DS36" s="118">
        <v>-2</v>
      </c>
      <c r="DT36" s="118">
        <v>-2</v>
      </c>
      <c r="DU36" s="118">
        <v>-2</v>
      </c>
      <c r="DV36" s="118">
        <v>-2</v>
      </c>
      <c r="DW36" s="118">
        <v>-2</v>
      </c>
      <c r="DX36" s="118">
        <v>-2</v>
      </c>
      <c r="DY36" s="118">
        <v>-2</v>
      </c>
      <c r="DZ36" s="118">
        <v>-2</v>
      </c>
      <c r="EA36" s="118">
        <v>-2</v>
      </c>
      <c r="EB36" s="118">
        <v>-2</v>
      </c>
      <c r="EC36" s="118">
        <v>-2</v>
      </c>
      <c r="ED36" s="118">
        <v>-2</v>
      </c>
      <c r="EE36" s="118">
        <v>-2</v>
      </c>
      <c r="EF36" s="118">
        <v>-2</v>
      </c>
      <c r="EG36" s="118">
        <v>-2</v>
      </c>
      <c r="EH36" s="118">
        <v>-2</v>
      </c>
      <c r="EI36" s="118">
        <v>-2</v>
      </c>
      <c r="EJ36" s="118">
        <v>-2</v>
      </c>
      <c r="EK36" s="118">
        <v>-2</v>
      </c>
      <c r="EL36" s="118">
        <v>-2</v>
      </c>
      <c r="EM36" s="118">
        <v>-2</v>
      </c>
      <c r="EN36" s="118">
        <v>-2</v>
      </c>
      <c r="EO36" s="118">
        <v>-2</v>
      </c>
      <c r="EP36" s="118">
        <v>-2</v>
      </c>
      <c r="EQ36" s="118">
        <v>-2</v>
      </c>
      <c r="ER36" s="118">
        <v>-2</v>
      </c>
      <c r="ES36" s="118">
        <v>-2</v>
      </c>
      <c r="ET36" s="118">
        <v>-2</v>
      </c>
      <c r="EU36" s="118">
        <v>-2</v>
      </c>
      <c r="EV36" s="118">
        <v>-2</v>
      </c>
      <c r="EW36" s="118">
        <v>-2</v>
      </c>
      <c r="EX36" s="118">
        <v>-2</v>
      </c>
      <c r="EY36" s="118">
        <v>-2</v>
      </c>
      <c r="EZ36" s="118">
        <v>-2</v>
      </c>
      <c r="FA36" s="118">
        <v>-2</v>
      </c>
      <c r="FB36" s="118">
        <v>-2</v>
      </c>
      <c r="FC36" s="118">
        <v>-2</v>
      </c>
      <c r="FD36" s="118">
        <v>-2</v>
      </c>
      <c r="FE36" s="118">
        <v>-2</v>
      </c>
      <c r="FF36" s="118">
        <v>-2</v>
      </c>
      <c r="FG36" s="118">
        <v>-2</v>
      </c>
      <c r="FH36" s="118">
        <v>-2</v>
      </c>
      <c r="FI36" s="118">
        <v>-2</v>
      </c>
      <c r="FJ36" s="118">
        <v>-2</v>
      </c>
      <c r="FK36" s="118">
        <v>-2</v>
      </c>
      <c r="FL36" s="118">
        <v>-2</v>
      </c>
      <c r="FM36" s="118">
        <v>-2</v>
      </c>
      <c r="FN36" s="118">
        <v>-2</v>
      </c>
      <c r="FO36" s="118">
        <v>-2</v>
      </c>
      <c r="FP36" s="118">
        <v>-2</v>
      </c>
      <c r="FQ36" s="118">
        <v>-2</v>
      </c>
      <c r="FR36" s="118">
        <v>-2</v>
      </c>
      <c r="FS36" s="118">
        <v>-2</v>
      </c>
      <c r="FT36" s="118">
        <v>-2</v>
      </c>
      <c r="FU36" s="118">
        <v>-2</v>
      </c>
      <c r="FV36" s="118">
        <v>-2</v>
      </c>
      <c r="FW36" s="118">
        <v>-2</v>
      </c>
      <c r="FX36" s="118">
        <v>-2</v>
      </c>
      <c r="FY36" s="118">
        <v>-2</v>
      </c>
      <c r="FZ36" s="118">
        <v>-2</v>
      </c>
      <c r="GA36" s="118">
        <v>-2</v>
      </c>
      <c r="GB36" s="118">
        <v>-2</v>
      </c>
      <c r="GC36" s="118">
        <v>-2</v>
      </c>
      <c r="GD36" s="118">
        <v>-2</v>
      </c>
      <c r="GE36" s="118">
        <v>-2</v>
      </c>
      <c r="GF36" s="118">
        <v>-2</v>
      </c>
      <c r="GG36" s="118">
        <v>-2</v>
      </c>
      <c r="GH36" s="118">
        <v>-2</v>
      </c>
      <c r="GI36" s="118">
        <v>-2</v>
      </c>
      <c r="GJ36" s="118">
        <v>-2</v>
      </c>
      <c r="GK36" s="118">
        <v>-2</v>
      </c>
      <c r="GL36" s="118">
        <v>-2</v>
      </c>
      <c r="GM36" s="118">
        <v>-2</v>
      </c>
      <c r="GN36" s="118">
        <v>-2</v>
      </c>
      <c r="GO36" s="118">
        <v>-2</v>
      </c>
      <c r="GP36" s="118">
        <v>-2</v>
      </c>
      <c r="GQ36" s="118">
        <v>-2</v>
      </c>
      <c r="GR36" s="118">
        <v>-2</v>
      </c>
      <c r="GS36" s="118">
        <v>-2</v>
      </c>
      <c r="GT36" s="118">
        <v>-2</v>
      </c>
      <c r="GU36" s="118">
        <v>-2</v>
      </c>
      <c r="GV36" s="118">
        <v>-2</v>
      </c>
      <c r="GW36" s="118">
        <v>-2</v>
      </c>
      <c r="GX36" s="118">
        <v>-2</v>
      </c>
      <c r="GY36" s="118">
        <v>-2</v>
      </c>
      <c r="GZ36" s="118">
        <v>-2</v>
      </c>
      <c r="HA36" s="118">
        <v>-2</v>
      </c>
      <c r="HB36" s="118">
        <v>-2</v>
      </c>
      <c r="HC36" s="118">
        <v>-2</v>
      </c>
      <c r="HD36" s="118">
        <v>-2</v>
      </c>
      <c r="HE36" s="118">
        <v>-2</v>
      </c>
      <c r="HF36" s="118">
        <v>-2</v>
      </c>
      <c r="HG36" s="118">
        <v>-2</v>
      </c>
      <c r="HH36" s="118">
        <v>-2</v>
      </c>
      <c r="HI36" s="118">
        <v>-2</v>
      </c>
      <c r="HJ36" s="118">
        <v>-2</v>
      </c>
      <c r="HK36" s="118">
        <v>-2</v>
      </c>
      <c r="HL36" s="118">
        <v>-2</v>
      </c>
      <c r="HM36" s="118">
        <v>-2</v>
      </c>
      <c r="HN36" s="118">
        <v>-2</v>
      </c>
      <c r="HO36" s="118">
        <v>-2</v>
      </c>
      <c r="HP36" s="118">
        <v>-2</v>
      </c>
      <c r="HQ36" s="118">
        <v>-2</v>
      </c>
      <c r="HR36" s="118">
        <v>-2</v>
      </c>
      <c r="HS36" s="118">
        <v>-2</v>
      </c>
      <c r="HT36" s="118">
        <v>-2</v>
      </c>
      <c r="HU36" s="118">
        <v>-2</v>
      </c>
      <c r="HV36" s="118">
        <v>-2</v>
      </c>
      <c r="HW36" s="118">
        <v>-2</v>
      </c>
      <c r="HX36" s="118">
        <v>-2</v>
      </c>
      <c r="HY36" s="118">
        <v>-2</v>
      </c>
      <c r="HZ36" s="118">
        <v>-2</v>
      </c>
      <c r="IA36" s="118">
        <v>-2</v>
      </c>
      <c r="IB36" s="118">
        <v>-2</v>
      </c>
      <c r="IC36" s="118">
        <v>-2</v>
      </c>
      <c r="ID36" s="118">
        <v>-2</v>
      </c>
      <c r="IE36" s="118">
        <v>-2</v>
      </c>
      <c r="IF36" s="118">
        <v>-2</v>
      </c>
      <c r="IG36" s="118">
        <v>-2</v>
      </c>
      <c r="IH36" s="118">
        <v>-2</v>
      </c>
      <c r="II36" s="118">
        <v>-2</v>
      </c>
      <c r="IJ36" s="118">
        <v>-2</v>
      </c>
      <c r="IK36" s="118">
        <v>-2</v>
      </c>
      <c r="IL36" s="118">
        <v>-2</v>
      </c>
      <c r="IM36" s="118">
        <v>-2</v>
      </c>
      <c r="IN36" s="118">
        <v>-2</v>
      </c>
      <c r="IO36" s="118">
        <v>-2</v>
      </c>
      <c r="IP36" s="118">
        <v>-2</v>
      </c>
      <c r="IQ36" s="118">
        <v>-2</v>
      </c>
      <c r="IR36" s="118">
        <v>-2</v>
      </c>
      <c r="IS36" s="118">
        <v>-2</v>
      </c>
      <c r="IT36" s="118">
        <v>-2</v>
      </c>
      <c r="IU36" s="118">
        <v>-2</v>
      </c>
      <c r="IV36" s="118">
        <v>-2</v>
      </c>
      <c r="IW36" s="118">
        <v>-2</v>
      </c>
      <c r="IX36" s="118">
        <v>-2</v>
      </c>
      <c r="IY36" s="118">
        <v>-2</v>
      </c>
      <c r="IZ36" s="118">
        <v>-2</v>
      </c>
      <c r="JA36" s="118">
        <v>-2</v>
      </c>
      <c r="JB36" s="118">
        <v>-2</v>
      </c>
      <c r="JC36" s="118">
        <v>-2</v>
      </c>
      <c r="JD36" s="118">
        <v>-2</v>
      </c>
      <c r="JE36" s="118">
        <v>-2</v>
      </c>
      <c r="JF36" s="118">
        <v>-2</v>
      </c>
      <c r="JG36" s="118">
        <v>-2</v>
      </c>
      <c r="JH36" s="118">
        <v>-2</v>
      </c>
      <c r="JI36" s="118">
        <v>-2</v>
      </c>
      <c r="JJ36" s="118">
        <v>-2</v>
      </c>
      <c r="JK36" s="118">
        <v>-2</v>
      </c>
      <c r="JL36" s="118">
        <v>-2</v>
      </c>
      <c r="JM36" s="118">
        <v>-2</v>
      </c>
      <c r="JN36" s="118">
        <v>-2</v>
      </c>
      <c r="JO36" s="118">
        <v>-2</v>
      </c>
      <c r="JP36" s="118">
        <v>-2</v>
      </c>
      <c r="JQ36" s="118">
        <v>-2</v>
      </c>
      <c r="JR36" s="118">
        <v>-2</v>
      </c>
      <c r="JS36" s="118">
        <v>-2</v>
      </c>
      <c r="JT36" s="118">
        <v>-2</v>
      </c>
      <c r="JU36" s="118">
        <v>-2</v>
      </c>
      <c r="JV36" s="118">
        <v>-2</v>
      </c>
      <c r="JW36" s="118">
        <v>-2</v>
      </c>
      <c r="JX36" s="118">
        <v>-2</v>
      </c>
      <c r="JY36" s="118">
        <v>-2</v>
      </c>
      <c r="JZ36" s="118">
        <v>-2</v>
      </c>
      <c r="KA36" s="118">
        <v>-2</v>
      </c>
      <c r="KB36" s="118">
        <v>-2</v>
      </c>
      <c r="KC36" s="118">
        <v>-2</v>
      </c>
      <c r="KD36" s="118">
        <v>-2</v>
      </c>
      <c r="KE36" s="118">
        <v>-2</v>
      </c>
      <c r="KF36" s="118">
        <v>-2</v>
      </c>
      <c r="KG36" s="118">
        <v>-2</v>
      </c>
      <c r="KH36" s="118">
        <v>-2</v>
      </c>
      <c r="KI36" s="118">
        <v>-2</v>
      </c>
      <c r="KJ36" s="118">
        <v>-2</v>
      </c>
      <c r="KK36" s="118">
        <v>-2</v>
      </c>
      <c r="KL36" s="118">
        <v>-2</v>
      </c>
      <c r="KM36" s="118">
        <v>-2</v>
      </c>
      <c r="KN36" s="118">
        <v>-2</v>
      </c>
      <c r="KO36" s="118">
        <v>-2</v>
      </c>
      <c r="KP36" s="118">
        <v>-2</v>
      </c>
      <c r="KQ36" s="118">
        <v>-2</v>
      </c>
      <c r="KR36" s="118">
        <v>-2</v>
      </c>
      <c r="KS36" s="118">
        <v>-2</v>
      </c>
      <c r="KT36" s="118">
        <v>-2</v>
      </c>
      <c r="KU36" s="118">
        <v>-2</v>
      </c>
      <c r="KV36" s="118">
        <v>-2</v>
      </c>
      <c r="KW36" s="118">
        <v>-2</v>
      </c>
      <c r="KX36" s="118">
        <v>-2</v>
      </c>
      <c r="KY36" s="118">
        <v>-2</v>
      </c>
      <c r="KZ36" s="118">
        <v>-2</v>
      </c>
      <c r="LA36" s="118">
        <v>-2</v>
      </c>
      <c r="LB36" s="118">
        <v>-2</v>
      </c>
      <c r="LC36" s="118">
        <v>-2</v>
      </c>
      <c r="LD36" s="118">
        <v>-2</v>
      </c>
      <c r="LE36" s="118">
        <v>-2</v>
      </c>
      <c r="LF36" s="118">
        <v>-2</v>
      </c>
      <c r="LG36" s="118">
        <v>-2</v>
      </c>
      <c r="LH36" s="118">
        <v>-2</v>
      </c>
      <c r="LI36" s="118">
        <v>-2</v>
      </c>
      <c r="LJ36" s="118">
        <v>-2</v>
      </c>
      <c r="LK36" s="118">
        <v>-2</v>
      </c>
      <c r="LL36" s="118">
        <v>-2</v>
      </c>
      <c r="LM36" s="118">
        <v>-2</v>
      </c>
      <c r="LN36" s="118">
        <v>-2</v>
      </c>
      <c r="LO36" s="118">
        <v>-2</v>
      </c>
      <c r="LP36" s="118">
        <v>-2</v>
      </c>
      <c r="LQ36" s="118">
        <v>-2</v>
      </c>
      <c r="LR36" s="118">
        <v>-2</v>
      </c>
      <c r="LS36" s="118">
        <v>-2</v>
      </c>
      <c r="LT36" s="118">
        <v>-2</v>
      </c>
      <c r="LU36" s="118">
        <v>-2</v>
      </c>
      <c r="LV36" s="118">
        <v>-2</v>
      </c>
      <c r="LW36" s="118">
        <v>-2</v>
      </c>
      <c r="LX36" s="118">
        <v>-2</v>
      </c>
      <c r="LY36" s="118">
        <v>-2</v>
      </c>
      <c r="LZ36" s="118">
        <v>-2</v>
      </c>
      <c r="MA36" s="118">
        <v>-2</v>
      </c>
      <c r="MB36" s="118">
        <v>-2</v>
      </c>
      <c r="MC36" s="118">
        <v>-2</v>
      </c>
      <c r="MD36" s="118">
        <v>-2</v>
      </c>
      <c r="ME36" s="118">
        <v>-2</v>
      </c>
      <c r="MF36" s="118">
        <v>-2</v>
      </c>
      <c r="MG36" s="118">
        <v>-2</v>
      </c>
      <c r="MH36" s="118">
        <v>-2</v>
      </c>
      <c r="MI36" s="118">
        <v>-2</v>
      </c>
      <c r="MJ36" s="118">
        <v>-2</v>
      </c>
      <c r="MK36" s="118">
        <v>-2</v>
      </c>
      <c r="ML36" s="118">
        <v>-2</v>
      </c>
      <c r="MM36" s="118">
        <v>-2</v>
      </c>
      <c r="MN36" s="118">
        <v>-2</v>
      </c>
      <c r="MO36" s="118">
        <v>-2</v>
      </c>
      <c r="MP36" s="118">
        <v>-2</v>
      </c>
      <c r="MQ36" s="118">
        <v>-2</v>
      </c>
      <c r="MR36" s="118">
        <v>-2</v>
      </c>
      <c r="MS36" s="118">
        <v>-2</v>
      </c>
      <c r="MT36" s="118">
        <v>-2</v>
      </c>
      <c r="MU36" s="118">
        <v>-2</v>
      </c>
      <c r="MV36" s="118">
        <v>-2</v>
      </c>
      <c r="MW36" s="118">
        <v>-2</v>
      </c>
    </row>
    <row r="37" spans="1:361" x14ac:dyDescent="0.35">
      <c r="A37" s="145" t="s">
        <v>247</v>
      </c>
      <c r="B37" s="118">
        <v>0.17399999999999999</v>
      </c>
      <c r="C37" s="118">
        <v>0.34699999999999998</v>
      </c>
      <c r="D37" s="118">
        <v>0.52100000000000002</v>
      </c>
      <c r="E37" s="118">
        <v>0.69399999999999995</v>
      </c>
      <c r="F37" s="118">
        <v>0.86799999999999999</v>
      </c>
      <c r="G37" s="118">
        <v>1.0409999999999999</v>
      </c>
      <c r="H37" s="118">
        <v>1.2150000000000001</v>
      </c>
      <c r="I37" s="118">
        <v>1.389</v>
      </c>
      <c r="J37" s="118">
        <v>1.5620000000000001</v>
      </c>
      <c r="K37" s="118">
        <v>1.736</v>
      </c>
      <c r="L37" s="118">
        <v>1.909</v>
      </c>
      <c r="M37" s="118">
        <v>2.0830000000000002</v>
      </c>
      <c r="N37" s="118">
        <v>2.2559999999999998</v>
      </c>
      <c r="O37" s="118">
        <v>2.4300000000000002</v>
      </c>
      <c r="P37" s="118">
        <v>2.6040000000000001</v>
      </c>
      <c r="Q37" s="118">
        <v>2.7770000000000001</v>
      </c>
      <c r="R37" s="118">
        <v>2.9510000000000001</v>
      </c>
      <c r="S37" s="118">
        <v>3.1240000000000001</v>
      </c>
      <c r="T37" s="118">
        <v>3.298</v>
      </c>
      <c r="U37" s="118">
        <v>3.4710000000000001</v>
      </c>
      <c r="V37" s="118">
        <v>3.645</v>
      </c>
      <c r="W37" s="118">
        <v>3.819</v>
      </c>
      <c r="X37" s="118">
        <v>3.992</v>
      </c>
      <c r="Y37" s="118">
        <v>4.1660000000000004</v>
      </c>
      <c r="Z37" s="118">
        <v>4.3390000000000004</v>
      </c>
      <c r="AA37" s="118">
        <v>4.5129999999999999</v>
      </c>
      <c r="AB37" s="118">
        <v>4.6870000000000003</v>
      </c>
      <c r="AC37" s="118">
        <v>4.8600000000000003</v>
      </c>
      <c r="AD37" s="118">
        <v>5.0339999999999998</v>
      </c>
      <c r="AE37" s="118">
        <v>5.2069999999999999</v>
      </c>
      <c r="AF37" s="118">
        <v>6.9429999999999996</v>
      </c>
      <c r="AG37" s="118">
        <v>8.6790000000000003</v>
      </c>
      <c r="AH37" s="118">
        <v>10.414</v>
      </c>
      <c r="AI37" s="118">
        <v>12.15</v>
      </c>
      <c r="AJ37" s="118">
        <v>13.885999999999999</v>
      </c>
      <c r="AK37" s="118">
        <v>15.622</v>
      </c>
      <c r="AL37" s="118">
        <v>0.26600000000000001</v>
      </c>
      <c r="AM37" s="118">
        <v>0.53100000000000003</v>
      </c>
      <c r="AN37" s="118">
        <v>0.79700000000000004</v>
      </c>
      <c r="AO37" s="118">
        <v>1.0620000000000001</v>
      </c>
      <c r="AP37" s="118">
        <v>1.3280000000000001</v>
      </c>
      <c r="AQ37" s="118">
        <v>1.593</v>
      </c>
      <c r="AR37" s="118">
        <v>1.859</v>
      </c>
      <c r="AS37" s="118">
        <v>2.1240000000000001</v>
      </c>
      <c r="AT37" s="118">
        <v>2.39</v>
      </c>
      <c r="AU37" s="118">
        <v>2.6560000000000001</v>
      </c>
      <c r="AV37" s="118">
        <v>2.9209999999999998</v>
      </c>
      <c r="AW37" s="118">
        <v>3.1869999999999998</v>
      </c>
      <c r="AX37" s="118">
        <v>3.452</v>
      </c>
      <c r="AY37" s="118">
        <v>3.718</v>
      </c>
      <c r="AZ37" s="118">
        <v>3.9830000000000001</v>
      </c>
      <c r="BA37" s="118">
        <v>4.2489999999999997</v>
      </c>
      <c r="BB37" s="118">
        <v>4.5140000000000002</v>
      </c>
      <c r="BC37" s="118">
        <v>4.78</v>
      </c>
      <c r="BD37" s="118">
        <v>5.0449999999999999</v>
      </c>
      <c r="BE37" s="118">
        <v>5.3109999999999999</v>
      </c>
      <c r="BF37" s="118">
        <v>5.577</v>
      </c>
      <c r="BG37" s="118">
        <v>5.8419999999999996</v>
      </c>
      <c r="BH37" s="118">
        <v>6.1079999999999997</v>
      </c>
      <c r="BI37" s="118">
        <v>6.3730000000000002</v>
      </c>
      <c r="BJ37" s="118">
        <v>6.6390000000000002</v>
      </c>
      <c r="BK37" s="118">
        <v>6.9039999999999999</v>
      </c>
      <c r="BL37" s="118">
        <v>7.17</v>
      </c>
      <c r="BM37" s="118">
        <v>7.4349999999999996</v>
      </c>
      <c r="BN37" s="118">
        <v>7.7009999999999996</v>
      </c>
      <c r="BO37" s="118">
        <v>7.9669999999999996</v>
      </c>
      <c r="BP37" s="118">
        <v>10.622</v>
      </c>
      <c r="BQ37" s="118">
        <v>13.278</v>
      </c>
      <c r="BR37" s="118">
        <v>15.933</v>
      </c>
      <c r="BS37" s="118">
        <v>18.588999999999999</v>
      </c>
      <c r="BT37" s="118">
        <v>21.244</v>
      </c>
      <c r="BU37" s="118">
        <v>23.9</v>
      </c>
      <c r="BV37" s="118">
        <v>0.122</v>
      </c>
      <c r="BW37" s="118">
        <v>0.24299999999999999</v>
      </c>
      <c r="BX37" s="118">
        <v>0.36499999999999999</v>
      </c>
      <c r="BY37" s="118">
        <v>0.48599999999999999</v>
      </c>
      <c r="BZ37" s="118">
        <v>0.60799999999999998</v>
      </c>
      <c r="CA37" s="118">
        <v>0.72899999999999998</v>
      </c>
      <c r="CB37" s="118">
        <v>0.85099999999999998</v>
      </c>
      <c r="CC37" s="118">
        <v>0.97199999999999998</v>
      </c>
      <c r="CD37" s="118">
        <v>1.0940000000000001</v>
      </c>
      <c r="CE37" s="118">
        <v>1.216</v>
      </c>
      <c r="CF37" s="118">
        <v>1.337</v>
      </c>
      <c r="CG37" s="118">
        <v>1.4590000000000001</v>
      </c>
      <c r="CH37" s="118">
        <v>1.58</v>
      </c>
      <c r="CI37" s="118">
        <v>1.702</v>
      </c>
      <c r="CJ37" s="118">
        <v>1.823</v>
      </c>
      <c r="CK37" s="118">
        <v>1.9450000000000001</v>
      </c>
      <c r="CL37" s="118">
        <v>2.0659999999999998</v>
      </c>
      <c r="CM37" s="118">
        <v>2.1880000000000002</v>
      </c>
      <c r="CN37" s="118">
        <v>2.31</v>
      </c>
      <c r="CO37" s="118">
        <v>2.431</v>
      </c>
      <c r="CP37" s="118">
        <v>2.5529999999999999</v>
      </c>
      <c r="CQ37" s="118">
        <v>2.6739999999999999</v>
      </c>
      <c r="CR37" s="118">
        <v>2.7959999999999998</v>
      </c>
      <c r="CS37" s="118">
        <v>2.9169999999999998</v>
      </c>
      <c r="CT37" s="118">
        <v>3.0390000000000001</v>
      </c>
      <c r="CU37" s="118">
        <v>3.16</v>
      </c>
      <c r="CV37" s="118">
        <v>3.282</v>
      </c>
      <c r="CW37" s="118">
        <v>3.4039999999999999</v>
      </c>
      <c r="CX37" s="118">
        <v>3.5249999999999999</v>
      </c>
      <c r="CY37" s="118">
        <v>3.6469999999999998</v>
      </c>
      <c r="CZ37" s="118">
        <v>4.8620000000000001</v>
      </c>
      <c r="DA37" s="118">
        <v>6.0780000000000003</v>
      </c>
      <c r="DB37" s="118">
        <v>7.2930000000000001</v>
      </c>
      <c r="DC37" s="118">
        <v>8.5090000000000003</v>
      </c>
      <c r="DD37" s="118">
        <v>9.7240000000000002</v>
      </c>
      <c r="DE37" s="118">
        <v>10.94</v>
      </c>
      <c r="DF37" s="118">
        <v>8.3000000000000004E-2</v>
      </c>
      <c r="DG37" s="118">
        <v>0.16600000000000001</v>
      </c>
      <c r="DH37" s="118">
        <v>0.249</v>
      </c>
      <c r="DI37" s="118">
        <v>0.33200000000000002</v>
      </c>
      <c r="DJ37" s="118">
        <v>0.41399999999999998</v>
      </c>
      <c r="DK37" s="118">
        <v>0.497</v>
      </c>
      <c r="DL37" s="118">
        <v>0.57999999999999996</v>
      </c>
      <c r="DM37" s="118">
        <v>0.66300000000000003</v>
      </c>
      <c r="DN37" s="118">
        <v>0.746</v>
      </c>
      <c r="DO37" s="118">
        <v>0.82899999999999996</v>
      </c>
      <c r="DP37" s="118">
        <v>0.91200000000000003</v>
      </c>
      <c r="DQ37" s="118">
        <v>0.995</v>
      </c>
      <c r="DR37" s="118">
        <v>1.0780000000000001</v>
      </c>
      <c r="DS37" s="118">
        <v>1.1599999999999999</v>
      </c>
      <c r="DT37" s="118">
        <v>1.2430000000000001</v>
      </c>
      <c r="DU37" s="118">
        <v>1.3260000000000001</v>
      </c>
      <c r="DV37" s="118">
        <v>1.409</v>
      </c>
      <c r="DW37" s="118">
        <v>1.492</v>
      </c>
      <c r="DX37" s="118">
        <v>1.575</v>
      </c>
      <c r="DY37" s="118">
        <v>1.6579999999999999</v>
      </c>
      <c r="DZ37" s="118">
        <v>1.7410000000000001</v>
      </c>
      <c r="EA37" s="118">
        <v>1.8240000000000001</v>
      </c>
      <c r="EB37" s="118">
        <v>1.907</v>
      </c>
      <c r="EC37" s="118">
        <v>1.9890000000000001</v>
      </c>
      <c r="ED37" s="118">
        <v>2.0720000000000001</v>
      </c>
      <c r="EE37" s="118">
        <v>2.1549999999999998</v>
      </c>
      <c r="EF37" s="118">
        <v>2.238</v>
      </c>
      <c r="EG37" s="118">
        <v>2.3210000000000002</v>
      </c>
      <c r="EH37" s="118">
        <v>2.4039999999999999</v>
      </c>
      <c r="EI37" s="118">
        <v>2.4870000000000001</v>
      </c>
      <c r="EJ37" s="118">
        <v>3.3159999999999998</v>
      </c>
      <c r="EK37" s="118">
        <v>4.1449999999999996</v>
      </c>
      <c r="EL37" s="118">
        <v>4.9740000000000002</v>
      </c>
      <c r="EM37" s="118">
        <v>5.8019999999999996</v>
      </c>
      <c r="EN37" s="118">
        <v>6.6310000000000002</v>
      </c>
      <c r="EO37" s="118">
        <v>7.46</v>
      </c>
      <c r="EP37" s="118">
        <v>0.11799999999999999</v>
      </c>
      <c r="EQ37" s="118">
        <v>0.23599999999999999</v>
      </c>
      <c r="ER37" s="118">
        <v>0.35399999999999998</v>
      </c>
      <c r="ES37" s="118">
        <v>0.47199999999999998</v>
      </c>
      <c r="ET37" s="118">
        <v>0.59</v>
      </c>
      <c r="EU37" s="118">
        <v>0.70799999999999996</v>
      </c>
      <c r="EV37" s="118">
        <v>0.82599999999999996</v>
      </c>
      <c r="EW37" s="118">
        <v>0.94399999999999995</v>
      </c>
      <c r="EX37" s="118">
        <v>1.0620000000000001</v>
      </c>
      <c r="EY37" s="118">
        <v>1.18</v>
      </c>
      <c r="EZ37" s="118">
        <v>1.298</v>
      </c>
      <c r="FA37" s="118">
        <v>1.4159999999999999</v>
      </c>
      <c r="FB37" s="118">
        <v>1.534</v>
      </c>
      <c r="FC37" s="118">
        <v>1.6519999999999999</v>
      </c>
      <c r="FD37" s="118">
        <v>1.77</v>
      </c>
      <c r="FE37" s="118">
        <v>1.8879999999999999</v>
      </c>
      <c r="FF37" s="118">
        <v>2.0059999999999998</v>
      </c>
      <c r="FG37" s="118">
        <v>2.1240000000000001</v>
      </c>
      <c r="FH37" s="118">
        <v>2.242</v>
      </c>
      <c r="FI37" s="118">
        <v>2.36</v>
      </c>
      <c r="FJ37" s="118">
        <v>2.4780000000000002</v>
      </c>
      <c r="FK37" s="118">
        <v>2.5960000000000001</v>
      </c>
      <c r="FL37" s="118">
        <v>2.714</v>
      </c>
      <c r="FM37" s="118">
        <v>2.8319999999999999</v>
      </c>
      <c r="FN37" s="118">
        <v>2.95</v>
      </c>
      <c r="FO37" s="118">
        <v>3.0680000000000001</v>
      </c>
      <c r="FP37" s="118">
        <v>3.1859999999999999</v>
      </c>
      <c r="FQ37" s="118">
        <v>3.3039999999999998</v>
      </c>
      <c r="FR37" s="118">
        <v>3.4220000000000002</v>
      </c>
      <c r="FS37" s="118">
        <v>3.54</v>
      </c>
      <c r="FT37" s="118">
        <v>4.7210000000000001</v>
      </c>
      <c r="FU37" s="118">
        <v>5.9009999999999998</v>
      </c>
      <c r="FV37" s="118">
        <v>7.0810000000000004</v>
      </c>
      <c r="FW37" s="118">
        <v>8.2609999999999992</v>
      </c>
      <c r="FX37" s="118">
        <v>9.4410000000000007</v>
      </c>
      <c r="FY37" s="118">
        <v>10.621</v>
      </c>
      <c r="FZ37" s="118">
        <v>0.112</v>
      </c>
      <c r="GA37" s="118">
        <v>0.22500000000000001</v>
      </c>
      <c r="GB37" s="118">
        <v>0.33700000000000002</v>
      </c>
      <c r="GC37" s="118">
        <v>0.45</v>
      </c>
      <c r="GD37" s="118">
        <v>0.56200000000000006</v>
      </c>
      <c r="GE37" s="118">
        <v>0.67400000000000004</v>
      </c>
      <c r="GF37" s="118">
        <v>0.78700000000000003</v>
      </c>
      <c r="GG37" s="118">
        <v>0.89900000000000002</v>
      </c>
      <c r="GH37" s="118">
        <v>1.012</v>
      </c>
      <c r="GI37" s="118">
        <v>1.1240000000000001</v>
      </c>
      <c r="GJ37" s="118">
        <v>1.236</v>
      </c>
      <c r="GK37" s="118">
        <v>1.349</v>
      </c>
      <c r="GL37" s="118">
        <v>1.4610000000000001</v>
      </c>
      <c r="GM37" s="118">
        <v>1.573</v>
      </c>
      <c r="GN37" s="118">
        <v>1.6859999999999999</v>
      </c>
      <c r="GO37" s="118">
        <v>1.798</v>
      </c>
      <c r="GP37" s="118">
        <v>1.911</v>
      </c>
      <c r="GQ37" s="118">
        <v>2.0230000000000001</v>
      </c>
      <c r="GR37" s="118">
        <v>2.1349999999999998</v>
      </c>
      <c r="GS37" s="118">
        <v>2.2480000000000002</v>
      </c>
      <c r="GT37" s="118">
        <v>2.36</v>
      </c>
      <c r="GU37" s="118">
        <v>2.4729999999999999</v>
      </c>
      <c r="GV37" s="118">
        <v>2.585</v>
      </c>
      <c r="GW37" s="118">
        <v>2.6970000000000001</v>
      </c>
      <c r="GX37" s="118">
        <v>2.81</v>
      </c>
      <c r="GY37" s="118">
        <v>2.9220000000000002</v>
      </c>
      <c r="GZ37" s="118">
        <v>3.0350000000000001</v>
      </c>
      <c r="HA37" s="118">
        <v>3.1469999999999998</v>
      </c>
      <c r="HB37" s="118">
        <v>3.2589999999999999</v>
      </c>
      <c r="HC37" s="118">
        <v>3.3719999999999999</v>
      </c>
      <c r="HD37" s="118">
        <v>4.4960000000000004</v>
      </c>
      <c r="HE37" s="118">
        <v>5.62</v>
      </c>
      <c r="HF37" s="118">
        <v>6.7439999999999998</v>
      </c>
      <c r="HG37" s="118">
        <v>7.867</v>
      </c>
      <c r="HH37" s="118">
        <v>8.9909999999999997</v>
      </c>
      <c r="HI37" s="118">
        <v>10.115</v>
      </c>
      <c r="HJ37" s="118">
        <v>0</v>
      </c>
      <c r="HK37" s="118">
        <v>0</v>
      </c>
      <c r="HL37" s="118">
        <v>0</v>
      </c>
      <c r="HM37" s="118">
        <v>0</v>
      </c>
      <c r="HN37" s="118">
        <v>0</v>
      </c>
      <c r="HO37" s="118">
        <v>0</v>
      </c>
      <c r="HP37" s="118">
        <v>0</v>
      </c>
      <c r="HQ37" s="118">
        <v>0</v>
      </c>
      <c r="HR37" s="118">
        <v>0</v>
      </c>
      <c r="HS37" s="118">
        <v>0</v>
      </c>
      <c r="HT37" s="118">
        <v>0</v>
      </c>
      <c r="HU37" s="118">
        <v>0</v>
      </c>
      <c r="HV37" s="118">
        <v>0</v>
      </c>
      <c r="HW37" s="118">
        <v>0</v>
      </c>
      <c r="HX37" s="118">
        <v>0</v>
      </c>
      <c r="HY37" s="118">
        <v>0</v>
      </c>
      <c r="HZ37" s="118">
        <v>0</v>
      </c>
      <c r="IA37" s="118">
        <v>0</v>
      </c>
      <c r="IB37" s="118">
        <v>0</v>
      </c>
      <c r="IC37" s="118">
        <v>0</v>
      </c>
      <c r="ID37" s="118">
        <v>0</v>
      </c>
      <c r="IE37" s="118">
        <v>0</v>
      </c>
      <c r="IF37" s="118">
        <v>0</v>
      </c>
      <c r="IG37" s="118">
        <v>0</v>
      </c>
      <c r="IH37" s="118">
        <v>0</v>
      </c>
      <c r="II37" s="118">
        <v>0</v>
      </c>
      <c r="IJ37" s="118">
        <v>0</v>
      </c>
      <c r="IK37" s="118">
        <v>0</v>
      </c>
      <c r="IL37" s="118">
        <v>0</v>
      </c>
      <c r="IM37" s="118">
        <v>0</v>
      </c>
      <c r="IN37" s="118">
        <v>0</v>
      </c>
      <c r="IO37" s="118">
        <v>0</v>
      </c>
      <c r="IP37" s="118">
        <v>0</v>
      </c>
      <c r="IQ37" s="118">
        <v>0</v>
      </c>
      <c r="IR37" s="118">
        <v>0</v>
      </c>
      <c r="IS37" s="118">
        <v>0</v>
      </c>
      <c r="IT37" s="118">
        <v>0</v>
      </c>
      <c r="IU37" s="118">
        <v>0</v>
      </c>
      <c r="IV37" s="118">
        <v>0</v>
      </c>
      <c r="IW37" s="118">
        <v>0</v>
      </c>
      <c r="IX37" s="118">
        <v>0</v>
      </c>
      <c r="IY37" s="118">
        <v>0</v>
      </c>
      <c r="IZ37" s="118">
        <v>0</v>
      </c>
      <c r="JA37" s="118">
        <v>0</v>
      </c>
      <c r="JB37" s="118">
        <v>0</v>
      </c>
      <c r="JC37" s="118">
        <v>0</v>
      </c>
      <c r="JD37" s="118">
        <v>0</v>
      </c>
      <c r="JE37" s="118">
        <v>0</v>
      </c>
      <c r="JF37" s="118">
        <v>0</v>
      </c>
      <c r="JG37" s="118">
        <v>0</v>
      </c>
      <c r="JH37" s="118">
        <v>0</v>
      </c>
      <c r="JI37" s="118">
        <v>0</v>
      </c>
      <c r="JJ37" s="118">
        <v>0</v>
      </c>
      <c r="JK37" s="118">
        <v>0</v>
      </c>
      <c r="JL37" s="118">
        <v>0</v>
      </c>
      <c r="JM37" s="118">
        <v>0</v>
      </c>
      <c r="JN37" s="118">
        <v>0</v>
      </c>
      <c r="JO37" s="118">
        <v>0</v>
      </c>
      <c r="JP37" s="118">
        <v>0</v>
      </c>
      <c r="JQ37" s="118">
        <v>0</v>
      </c>
      <c r="JR37" s="118">
        <v>0</v>
      </c>
      <c r="JS37" s="118">
        <v>0</v>
      </c>
      <c r="JT37" s="118">
        <v>0</v>
      </c>
      <c r="JU37" s="118">
        <v>0</v>
      </c>
      <c r="JV37" s="118">
        <v>0</v>
      </c>
      <c r="JW37" s="118">
        <v>0</v>
      </c>
      <c r="JX37" s="118">
        <v>0</v>
      </c>
      <c r="JY37" s="118">
        <v>0</v>
      </c>
      <c r="JZ37" s="118">
        <v>0</v>
      </c>
      <c r="KA37" s="118">
        <v>0</v>
      </c>
      <c r="KB37" s="118">
        <v>0</v>
      </c>
      <c r="KC37" s="118">
        <v>0</v>
      </c>
      <c r="KD37" s="118">
        <v>0</v>
      </c>
      <c r="KE37" s="118">
        <v>0</v>
      </c>
      <c r="KF37" s="118">
        <v>0</v>
      </c>
      <c r="KG37" s="118">
        <v>0</v>
      </c>
      <c r="KH37" s="118">
        <v>0</v>
      </c>
      <c r="KI37" s="118">
        <v>0</v>
      </c>
      <c r="KJ37" s="118">
        <v>0</v>
      </c>
      <c r="KK37" s="118">
        <v>0</v>
      </c>
      <c r="KL37" s="118">
        <v>0</v>
      </c>
      <c r="KM37" s="118">
        <v>0</v>
      </c>
      <c r="KN37" s="118">
        <v>0</v>
      </c>
      <c r="KO37" s="118">
        <v>0</v>
      </c>
      <c r="KP37" s="118">
        <v>0</v>
      </c>
      <c r="KQ37" s="118">
        <v>0</v>
      </c>
      <c r="KR37" s="118">
        <v>0</v>
      </c>
      <c r="KS37" s="118">
        <v>0</v>
      </c>
      <c r="KT37" s="118">
        <v>0</v>
      </c>
      <c r="KU37" s="118">
        <v>0</v>
      </c>
      <c r="KV37" s="118">
        <v>0</v>
      </c>
      <c r="KW37" s="118">
        <v>0</v>
      </c>
      <c r="KX37" s="118">
        <v>0</v>
      </c>
      <c r="KY37" s="118">
        <v>0</v>
      </c>
      <c r="KZ37" s="118">
        <v>0</v>
      </c>
      <c r="LA37" s="118">
        <v>0</v>
      </c>
      <c r="LB37" s="118">
        <v>0</v>
      </c>
      <c r="LC37" s="118">
        <v>0</v>
      </c>
      <c r="LD37" s="118">
        <v>0</v>
      </c>
      <c r="LE37" s="118">
        <v>0</v>
      </c>
      <c r="LF37" s="118">
        <v>0</v>
      </c>
      <c r="LG37" s="118">
        <v>0</v>
      </c>
      <c r="LH37" s="118">
        <v>0</v>
      </c>
      <c r="LI37" s="118">
        <v>0</v>
      </c>
      <c r="LJ37" s="118">
        <v>0</v>
      </c>
      <c r="LK37" s="118">
        <v>0</v>
      </c>
      <c r="LL37" s="118">
        <v>0</v>
      </c>
      <c r="LM37" s="118">
        <v>0</v>
      </c>
      <c r="LN37" s="118">
        <v>0</v>
      </c>
      <c r="LO37" s="118">
        <v>0</v>
      </c>
      <c r="LP37" s="118">
        <v>0</v>
      </c>
      <c r="LQ37" s="118">
        <v>0</v>
      </c>
      <c r="LR37" s="118">
        <v>0</v>
      </c>
      <c r="LS37" s="118">
        <v>0</v>
      </c>
      <c r="LT37" s="118">
        <v>0</v>
      </c>
      <c r="LU37" s="118">
        <v>0</v>
      </c>
      <c r="LV37" s="118">
        <v>0</v>
      </c>
      <c r="LW37" s="118">
        <v>0</v>
      </c>
      <c r="LX37" s="118">
        <v>0</v>
      </c>
      <c r="LY37" s="118">
        <v>0</v>
      </c>
      <c r="LZ37" s="118">
        <v>0</v>
      </c>
      <c r="MA37" s="118">
        <v>0</v>
      </c>
      <c r="MB37" s="118">
        <v>0</v>
      </c>
      <c r="MC37" s="118">
        <v>0</v>
      </c>
      <c r="MD37" s="118">
        <v>0</v>
      </c>
      <c r="ME37" s="118">
        <v>0</v>
      </c>
      <c r="MF37" s="118">
        <v>0</v>
      </c>
      <c r="MG37" s="118">
        <v>0</v>
      </c>
      <c r="MH37" s="118">
        <v>0</v>
      </c>
      <c r="MI37" s="118">
        <v>0</v>
      </c>
      <c r="MJ37" s="118">
        <v>0</v>
      </c>
      <c r="MK37" s="118">
        <v>0</v>
      </c>
      <c r="ML37" s="118">
        <v>0</v>
      </c>
      <c r="MM37" s="118">
        <v>0</v>
      </c>
      <c r="MN37" s="118">
        <v>0</v>
      </c>
      <c r="MO37" s="118">
        <v>0</v>
      </c>
      <c r="MP37" s="118">
        <v>0</v>
      </c>
      <c r="MQ37" s="118">
        <v>0</v>
      </c>
      <c r="MR37" s="118">
        <v>0</v>
      </c>
      <c r="MS37" s="118">
        <v>0</v>
      </c>
      <c r="MT37" s="118">
        <v>0</v>
      </c>
      <c r="MU37" s="118">
        <v>0</v>
      </c>
      <c r="MV37" s="118">
        <v>0</v>
      </c>
      <c r="MW37" s="118">
        <v>0</v>
      </c>
    </row>
    <row r="38" spans="1:361" x14ac:dyDescent="0.35">
      <c r="A38" s="145" t="s">
        <v>248</v>
      </c>
      <c r="B38" s="118">
        <v>4.0000000000000001E-3</v>
      </c>
      <c r="C38" s="118">
        <v>8.0000000000000002E-3</v>
      </c>
      <c r="D38" s="118">
        <v>1.2E-2</v>
      </c>
      <c r="E38" s="118">
        <v>1.6E-2</v>
      </c>
      <c r="F38" s="118">
        <v>0.02</v>
      </c>
      <c r="G38" s="118">
        <v>2.4E-2</v>
      </c>
      <c r="H38" s="118">
        <v>2.8000000000000001E-2</v>
      </c>
      <c r="I38" s="118">
        <v>3.2000000000000001E-2</v>
      </c>
      <c r="J38" s="118">
        <v>3.5999999999999997E-2</v>
      </c>
      <c r="K38" s="118">
        <v>0.04</v>
      </c>
      <c r="L38" s="118">
        <v>4.3999999999999997E-2</v>
      </c>
      <c r="M38" s="118">
        <v>4.8000000000000001E-2</v>
      </c>
      <c r="N38" s="118">
        <v>5.1999999999999998E-2</v>
      </c>
      <c r="O38" s="118">
        <v>5.6000000000000001E-2</v>
      </c>
      <c r="P38" s="118">
        <v>0.06</v>
      </c>
      <c r="Q38" s="118">
        <v>6.4000000000000001E-2</v>
      </c>
      <c r="R38" s="118">
        <v>6.8000000000000005E-2</v>
      </c>
      <c r="S38" s="118">
        <v>7.1999999999999995E-2</v>
      </c>
      <c r="T38" s="118">
        <v>7.5999999999999998E-2</v>
      </c>
      <c r="U38" s="118">
        <v>0.08</v>
      </c>
      <c r="V38" s="118">
        <v>8.4000000000000005E-2</v>
      </c>
      <c r="W38" s="118">
        <v>8.7999999999999995E-2</v>
      </c>
      <c r="X38" s="118">
        <v>9.1999999999999998E-2</v>
      </c>
      <c r="Y38" s="118">
        <v>9.6000000000000002E-2</v>
      </c>
      <c r="Z38" s="118">
        <v>0.1</v>
      </c>
      <c r="AA38" s="118">
        <v>0.104</v>
      </c>
      <c r="AB38" s="118">
        <v>0.108</v>
      </c>
      <c r="AC38" s="118">
        <v>0.112</v>
      </c>
      <c r="AD38" s="118">
        <v>0.11700000000000001</v>
      </c>
      <c r="AE38" s="118">
        <v>0.121</v>
      </c>
      <c r="AF38" s="118">
        <v>0.161</v>
      </c>
      <c r="AG38" s="118">
        <v>0.20100000000000001</v>
      </c>
      <c r="AH38" s="118">
        <v>0.24099999999999999</v>
      </c>
      <c r="AI38" s="118">
        <v>0.28100000000000003</v>
      </c>
      <c r="AJ38" s="118">
        <v>0.32100000000000001</v>
      </c>
      <c r="AK38" s="118">
        <v>0.36199999999999999</v>
      </c>
      <c r="AL38" s="118">
        <v>5.7000000000000002E-2</v>
      </c>
      <c r="AM38" s="118">
        <v>0.114</v>
      </c>
      <c r="AN38" s="118">
        <v>0.17199999999999999</v>
      </c>
      <c r="AO38" s="118">
        <v>0.22900000000000001</v>
      </c>
      <c r="AP38" s="118">
        <v>0.28599999999999998</v>
      </c>
      <c r="AQ38" s="118">
        <v>0.34300000000000003</v>
      </c>
      <c r="AR38" s="118">
        <v>0.4</v>
      </c>
      <c r="AS38" s="118">
        <v>0.45800000000000002</v>
      </c>
      <c r="AT38" s="118">
        <v>0.51500000000000001</v>
      </c>
      <c r="AU38" s="118">
        <v>0.57199999999999995</v>
      </c>
      <c r="AV38" s="118">
        <v>0.629</v>
      </c>
      <c r="AW38" s="118">
        <v>0.68600000000000005</v>
      </c>
      <c r="AX38" s="118">
        <v>0.74399999999999999</v>
      </c>
      <c r="AY38" s="118">
        <v>0.80100000000000005</v>
      </c>
      <c r="AZ38" s="118">
        <v>0.85799999999999998</v>
      </c>
      <c r="BA38" s="118">
        <v>0.91500000000000004</v>
      </c>
      <c r="BB38" s="118">
        <v>0.97299999999999998</v>
      </c>
      <c r="BC38" s="118">
        <v>1.03</v>
      </c>
      <c r="BD38" s="118">
        <v>1.087</v>
      </c>
      <c r="BE38" s="118">
        <v>1.1439999999999999</v>
      </c>
      <c r="BF38" s="118">
        <v>1.2010000000000001</v>
      </c>
      <c r="BG38" s="118">
        <v>1.2589999999999999</v>
      </c>
      <c r="BH38" s="118">
        <v>1.3160000000000001</v>
      </c>
      <c r="BI38" s="118">
        <v>1.373</v>
      </c>
      <c r="BJ38" s="118">
        <v>1.43</v>
      </c>
      <c r="BK38" s="118">
        <v>1.4870000000000001</v>
      </c>
      <c r="BL38" s="118">
        <v>1.5449999999999999</v>
      </c>
      <c r="BM38" s="118">
        <v>1.6020000000000001</v>
      </c>
      <c r="BN38" s="118">
        <v>1.659</v>
      </c>
      <c r="BO38" s="118">
        <v>1.716</v>
      </c>
      <c r="BP38" s="118">
        <v>2.2879999999999998</v>
      </c>
      <c r="BQ38" s="118">
        <v>2.86</v>
      </c>
      <c r="BR38" s="118">
        <v>3.4319999999999999</v>
      </c>
      <c r="BS38" s="118">
        <v>4.0039999999999996</v>
      </c>
      <c r="BT38" s="118">
        <v>4.577</v>
      </c>
      <c r="BU38" s="118">
        <v>5.149</v>
      </c>
      <c r="BV38" s="118">
        <v>1.4E-2</v>
      </c>
      <c r="BW38" s="118">
        <v>2.8000000000000001E-2</v>
      </c>
      <c r="BX38" s="118">
        <v>4.2000000000000003E-2</v>
      </c>
      <c r="BY38" s="118">
        <v>5.6000000000000001E-2</v>
      </c>
      <c r="BZ38" s="118">
        <v>7.0000000000000007E-2</v>
      </c>
      <c r="CA38" s="118">
        <v>8.4000000000000005E-2</v>
      </c>
      <c r="CB38" s="118">
        <v>9.8000000000000004E-2</v>
      </c>
      <c r="CC38" s="118">
        <v>0.112</v>
      </c>
      <c r="CD38" s="118">
        <v>0.125</v>
      </c>
      <c r="CE38" s="118">
        <v>0.13900000000000001</v>
      </c>
      <c r="CF38" s="118">
        <v>0.153</v>
      </c>
      <c r="CG38" s="118">
        <v>0.16700000000000001</v>
      </c>
      <c r="CH38" s="118">
        <v>0.18099999999999999</v>
      </c>
      <c r="CI38" s="118">
        <v>0.19500000000000001</v>
      </c>
      <c r="CJ38" s="118">
        <v>0.20899999999999999</v>
      </c>
      <c r="CK38" s="118">
        <v>0.223</v>
      </c>
      <c r="CL38" s="118">
        <v>0.23699999999999999</v>
      </c>
      <c r="CM38" s="118">
        <v>0.251</v>
      </c>
      <c r="CN38" s="118">
        <v>0.26500000000000001</v>
      </c>
      <c r="CO38" s="118">
        <v>0.27900000000000003</v>
      </c>
      <c r="CP38" s="118">
        <v>0.29299999999999998</v>
      </c>
      <c r="CQ38" s="118">
        <v>0.307</v>
      </c>
      <c r="CR38" s="118">
        <v>0.32100000000000001</v>
      </c>
      <c r="CS38" s="118">
        <v>0.33500000000000002</v>
      </c>
      <c r="CT38" s="118">
        <v>0.34899999999999998</v>
      </c>
      <c r="CU38" s="118">
        <v>0.36299999999999999</v>
      </c>
      <c r="CV38" s="118">
        <v>0.376</v>
      </c>
      <c r="CW38" s="118">
        <v>0.39</v>
      </c>
      <c r="CX38" s="118">
        <v>0.40400000000000003</v>
      </c>
      <c r="CY38" s="118">
        <v>0.41799999999999998</v>
      </c>
      <c r="CZ38" s="118">
        <v>0.55800000000000005</v>
      </c>
      <c r="DA38" s="118">
        <v>0.69699999999999995</v>
      </c>
      <c r="DB38" s="118">
        <v>0.83699999999999997</v>
      </c>
      <c r="DC38" s="118">
        <v>0.97599999999999998</v>
      </c>
      <c r="DD38" s="118">
        <v>1.1160000000000001</v>
      </c>
      <c r="DE38" s="118">
        <v>1.2549999999999999</v>
      </c>
      <c r="DF38" s="118">
        <v>1.9E-2</v>
      </c>
      <c r="DG38" s="118">
        <v>3.6999999999999998E-2</v>
      </c>
      <c r="DH38" s="118">
        <v>5.6000000000000001E-2</v>
      </c>
      <c r="DI38" s="118">
        <v>7.3999999999999996E-2</v>
      </c>
      <c r="DJ38" s="118">
        <v>9.2999999999999999E-2</v>
      </c>
      <c r="DK38" s="118">
        <v>0.112</v>
      </c>
      <c r="DL38" s="118">
        <v>0.13</v>
      </c>
      <c r="DM38" s="118">
        <v>0.14899999999999999</v>
      </c>
      <c r="DN38" s="118">
        <v>0.16700000000000001</v>
      </c>
      <c r="DO38" s="118">
        <v>0.186</v>
      </c>
      <c r="DP38" s="118">
        <v>0.20499999999999999</v>
      </c>
      <c r="DQ38" s="118">
        <v>0.223</v>
      </c>
      <c r="DR38" s="118">
        <v>0.24199999999999999</v>
      </c>
      <c r="DS38" s="118">
        <v>0.26100000000000001</v>
      </c>
      <c r="DT38" s="118">
        <v>0.27900000000000003</v>
      </c>
      <c r="DU38" s="118">
        <v>0.29799999999999999</v>
      </c>
      <c r="DV38" s="118">
        <v>0.316</v>
      </c>
      <c r="DW38" s="118">
        <v>0.33500000000000002</v>
      </c>
      <c r="DX38" s="118">
        <v>0.35399999999999998</v>
      </c>
      <c r="DY38" s="118">
        <v>0.372</v>
      </c>
      <c r="DZ38" s="118">
        <v>0.39100000000000001</v>
      </c>
      <c r="EA38" s="118">
        <v>0.40899999999999997</v>
      </c>
      <c r="EB38" s="118">
        <v>0.42799999999999999</v>
      </c>
      <c r="EC38" s="118">
        <v>0.44700000000000001</v>
      </c>
      <c r="ED38" s="118">
        <v>0.46500000000000002</v>
      </c>
      <c r="EE38" s="118">
        <v>0.48399999999999999</v>
      </c>
      <c r="EF38" s="118">
        <v>0.502</v>
      </c>
      <c r="EG38" s="118">
        <v>0.52100000000000002</v>
      </c>
      <c r="EH38" s="118">
        <v>0.54</v>
      </c>
      <c r="EI38" s="118">
        <v>0.55800000000000005</v>
      </c>
      <c r="EJ38" s="118">
        <v>0.74399999999999999</v>
      </c>
      <c r="EK38" s="118">
        <v>0.93</v>
      </c>
      <c r="EL38" s="118">
        <v>1.117</v>
      </c>
      <c r="EM38" s="118">
        <v>1.3029999999999999</v>
      </c>
      <c r="EN38" s="118">
        <v>1.4890000000000001</v>
      </c>
      <c r="EO38" s="118">
        <v>1.675</v>
      </c>
      <c r="EP38" s="118">
        <v>0.29299999999999998</v>
      </c>
      <c r="EQ38" s="118">
        <v>0.58599999999999997</v>
      </c>
      <c r="ER38" s="118">
        <v>0.879</v>
      </c>
      <c r="ES38" s="118">
        <v>1.173</v>
      </c>
      <c r="ET38" s="118">
        <v>1.466</v>
      </c>
      <c r="EU38" s="118">
        <v>1.7589999999999999</v>
      </c>
      <c r="EV38" s="118">
        <v>2.052</v>
      </c>
      <c r="EW38" s="118">
        <v>2.3450000000000002</v>
      </c>
      <c r="EX38" s="118">
        <v>2.6379999999999999</v>
      </c>
      <c r="EY38" s="118">
        <v>2.931</v>
      </c>
      <c r="EZ38" s="118">
        <v>3.2250000000000001</v>
      </c>
      <c r="FA38" s="118">
        <v>3.5179999999999998</v>
      </c>
      <c r="FB38" s="118">
        <v>3.8109999999999999</v>
      </c>
      <c r="FC38" s="118">
        <v>4.1040000000000001</v>
      </c>
      <c r="FD38" s="118">
        <v>4.3970000000000002</v>
      </c>
      <c r="FE38" s="118">
        <v>4.6900000000000004</v>
      </c>
      <c r="FF38" s="118">
        <v>4.9829999999999997</v>
      </c>
      <c r="FG38" s="118">
        <v>5.2770000000000001</v>
      </c>
      <c r="FH38" s="118">
        <v>5.57</v>
      </c>
      <c r="FI38" s="118">
        <v>5.8630000000000004</v>
      </c>
      <c r="FJ38" s="118">
        <v>6.1559999999999997</v>
      </c>
      <c r="FK38" s="118">
        <v>6.4489999999999998</v>
      </c>
      <c r="FL38" s="118">
        <v>6.742</v>
      </c>
      <c r="FM38" s="118">
        <v>7.0350000000000001</v>
      </c>
      <c r="FN38" s="118">
        <v>7.3280000000000003</v>
      </c>
      <c r="FO38" s="118">
        <v>7.6219999999999999</v>
      </c>
      <c r="FP38" s="118">
        <v>7.915</v>
      </c>
      <c r="FQ38" s="118">
        <v>8.2080000000000002</v>
      </c>
      <c r="FR38" s="118">
        <v>8.5009999999999994</v>
      </c>
      <c r="FS38" s="118">
        <v>8.7940000000000005</v>
      </c>
      <c r="FT38" s="118">
        <v>11.726000000000001</v>
      </c>
      <c r="FU38" s="118">
        <v>14.657</v>
      </c>
      <c r="FV38" s="118">
        <v>17.588000000000001</v>
      </c>
      <c r="FW38" s="118">
        <v>20.52</v>
      </c>
      <c r="FX38" s="118">
        <v>23.451000000000001</v>
      </c>
      <c r="FY38" s="118">
        <v>26.382999999999999</v>
      </c>
      <c r="FZ38" s="118">
        <v>4.0000000000000001E-3</v>
      </c>
      <c r="GA38" s="118">
        <v>8.0000000000000002E-3</v>
      </c>
      <c r="GB38" s="118">
        <v>1.2E-2</v>
      </c>
      <c r="GC38" s="118">
        <v>1.6E-2</v>
      </c>
      <c r="GD38" s="118">
        <v>0.02</v>
      </c>
      <c r="GE38" s="118">
        <v>2.4E-2</v>
      </c>
      <c r="GF38" s="118">
        <v>2.8000000000000001E-2</v>
      </c>
      <c r="GG38" s="118">
        <v>3.2000000000000001E-2</v>
      </c>
      <c r="GH38" s="118">
        <v>3.5999999999999997E-2</v>
      </c>
      <c r="GI38" s="118">
        <v>0.04</v>
      </c>
      <c r="GJ38" s="118">
        <v>4.3999999999999997E-2</v>
      </c>
      <c r="GK38" s="118">
        <v>4.8000000000000001E-2</v>
      </c>
      <c r="GL38" s="118">
        <v>5.1999999999999998E-2</v>
      </c>
      <c r="GM38" s="118">
        <v>5.5E-2</v>
      </c>
      <c r="GN38" s="118">
        <v>5.8999999999999997E-2</v>
      </c>
      <c r="GO38" s="118">
        <v>6.3E-2</v>
      </c>
      <c r="GP38" s="118">
        <v>6.7000000000000004E-2</v>
      </c>
      <c r="GQ38" s="118">
        <v>7.0999999999999994E-2</v>
      </c>
      <c r="GR38" s="118">
        <v>7.4999999999999997E-2</v>
      </c>
      <c r="GS38" s="118">
        <v>7.9000000000000001E-2</v>
      </c>
      <c r="GT38" s="118">
        <v>8.3000000000000004E-2</v>
      </c>
      <c r="GU38" s="118">
        <v>8.6999999999999994E-2</v>
      </c>
      <c r="GV38" s="118">
        <v>9.0999999999999998E-2</v>
      </c>
      <c r="GW38" s="118">
        <v>9.5000000000000001E-2</v>
      </c>
      <c r="GX38" s="118">
        <v>9.9000000000000005E-2</v>
      </c>
      <c r="GY38" s="118">
        <v>0.10299999999999999</v>
      </c>
      <c r="GZ38" s="118">
        <v>0.107</v>
      </c>
      <c r="HA38" s="118">
        <v>0.111</v>
      </c>
      <c r="HB38" s="118">
        <v>0.115</v>
      </c>
      <c r="HC38" s="118">
        <v>0.11899999999999999</v>
      </c>
      <c r="HD38" s="118">
        <v>0.159</v>
      </c>
      <c r="HE38" s="118">
        <v>0.19800000000000001</v>
      </c>
      <c r="HF38" s="118">
        <v>0.23799999999999999</v>
      </c>
      <c r="HG38" s="118">
        <v>0.27700000000000002</v>
      </c>
      <c r="HH38" s="118">
        <v>0.317</v>
      </c>
      <c r="HI38" s="118">
        <v>0.35699999999999998</v>
      </c>
      <c r="HJ38" s="118">
        <v>0</v>
      </c>
      <c r="HK38" s="118">
        <v>0</v>
      </c>
      <c r="HL38" s="118">
        <v>0</v>
      </c>
      <c r="HM38" s="118">
        <v>0</v>
      </c>
      <c r="HN38" s="118">
        <v>0</v>
      </c>
      <c r="HO38" s="118">
        <v>0</v>
      </c>
      <c r="HP38" s="118">
        <v>0</v>
      </c>
      <c r="HQ38" s="118">
        <v>0</v>
      </c>
      <c r="HR38" s="118">
        <v>0</v>
      </c>
      <c r="HS38" s="118">
        <v>0</v>
      </c>
      <c r="HT38" s="118">
        <v>0</v>
      </c>
      <c r="HU38" s="118">
        <v>0</v>
      </c>
      <c r="HV38" s="118">
        <v>0</v>
      </c>
      <c r="HW38" s="118">
        <v>0</v>
      </c>
      <c r="HX38" s="118">
        <v>0</v>
      </c>
      <c r="HY38" s="118">
        <v>0</v>
      </c>
      <c r="HZ38" s="118">
        <v>0</v>
      </c>
      <c r="IA38" s="118">
        <v>0</v>
      </c>
      <c r="IB38" s="118">
        <v>0</v>
      </c>
      <c r="IC38" s="118">
        <v>0</v>
      </c>
      <c r="ID38" s="118">
        <v>0</v>
      </c>
      <c r="IE38" s="118">
        <v>0</v>
      </c>
      <c r="IF38" s="118">
        <v>0</v>
      </c>
      <c r="IG38" s="118">
        <v>0</v>
      </c>
      <c r="IH38" s="118">
        <v>0</v>
      </c>
      <c r="II38" s="118">
        <v>0</v>
      </c>
      <c r="IJ38" s="118">
        <v>0</v>
      </c>
      <c r="IK38" s="118">
        <v>0</v>
      </c>
      <c r="IL38" s="118">
        <v>0</v>
      </c>
      <c r="IM38" s="118">
        <v>0</v>
      </c>
      <c r="IN38" s="118">
        <v>0</v>
      </c>
      <c r="IO38" s="118">
        <v>0</v>
      </c>
      <c r="IP38" s="118">
        <v>0</v>
      </c>
      <c r="IQ38" s="118">
        <v>0</v>
      </c>
      <c r="IR38" s="118">
        <v>0</v>
      </c>
      <c r="IS38" s="118">
        <v>0</v>
      </c>
      <c r="IT38" s="118">
        <v>0</v>
      </c>
      <c r="IU38" s="118">
        <v>0</v>
      </c>
      <c r="IV38" s="118">
        <v>0</v>
      </c>
      <c r="IW38" s="118">
        <v>0</v>
      </c>
      <c r="IX38" s="118">
        <v>0</v>
      </c>
      <c r="IY38" s="118">
        <v>0</v>
      </c>
      <c r="IZ38" s="118">
        <v>0</v>
      </c>
      <c r="JA38" s="118">
        <v>0</v>
      </c>
      <c r="JB38" s="118">
        <v>0</v>
      </c>
      <c r="JC38" s="118">
        <v>0</v>
      </c>
      <c r="JD38" s="118">
        <v>0</v>
      </c>
      <c r="JE38" s="118">
        <v>0</v>
      </c>
      <c r="JF38" s="118">
        <v>0</v>
      </c>
      <c r="JG38" s="118">
        <v>0</v>
      </c>
      <c r="JH38" s="118">
        <v>0</v>
      </c>
      <c r="JI38" s="118">
        <v>0</v>
      </c>
      <c r="JJ38" s="118">
        <v>0</v>
      </c>
      <c r="JK38" s="118">
        <v>0</v>
      </c>
      <c r="JL38" s="118">
        <v>0</v>
      </c>
      <c r="JM38" s="118">
        <v>0</v>
      </c>
      <c r="JN38" s="118">
        <v>0</v>
      </c>
      <c r="JO38" s="118">
        <v>0</v>
      </c>
      <c r="JP38" s="118">
        <v>0</v>
      </c>
      <c r="JQ38" s="118">
        <v>0</v>
      </c>
      <c r="JR38" s="118">
        <v>0</v>
      </c>
      <c r="JS38" s="118">
        <v>0</v>
      </c>
      <c r="JT38" s="118">
        <v>0</v>
      </c>
      <c r="JU38" s="118">
        <v>0</v>
      </c>
      <c r="JV38" s="118">
        <v>0</v>
      </c>
      <c r="JW38" s="118">
        <v>0</v>
      </c>
      <c r="JX38" s="118">
        <v>0</v>
      </c>
      <c r="JY38" s="118">
        <v>0</v>
      </c>
      <c r="JZ38" s="118">
        <v>0</v>
      </c>
      <c r="KA38" s="118">
        <v>0</v>
      </c>
      <c r="KB38" s="118">
        <v>0</v>
      </c>
      <c r="KC38" s="118">
        <v>0</v>
      </c>
      <c r="KD38" s="118">
        <v>0</v>
      </c>
      <c r="KE38" s="118">
        <v>0</v>
      </c>
      <c r="KF38" s="118">
        <v>0</v>
      </c>
      <c r="KG38" s="118">
        <v>0</v>
      </c>
      <c r="KH38" s="118">
        <v>0</v>
      </c>
      <c r="KI38" s="118">
        <v>0</v>
      </c>
      <c r="KJ38" s="118">
        <v>0</v>
      </c>
      <c r="KK38" s="118">
        <v>0</v>
      </c>
      <c r="KL38" s="118">
        <v>0</v>
      </c>
      <c r="KM38" s="118">
        <v>0</v>
      </c>
      <c r="KN38" s="118">
        <v>0</v>
      </c>
      <c r="KO38" s="118">
        <v>0</v>
      </c>
      <c r="KP38" s="118">
        <v>0</v>
      </c>
      <c r="KQ38" s="118">
        <v>0</v>
      </c>
      <c r="KR38" s="118">
        <v>0</v>
      </c>
      <c r="KS38" s="118">
        <v>0</v>
      </c>
      <c r="KT38" s="118">
        <v>0</v>
      </c>
      <c r="KU38" s="118">
        <v>0</v>
      </c>
      <c r="KV38" s="118">
        <v>0</v>
      </c>
      <c r="KW38" s="118">
        <v>0</v>
      </c>
      <c r="KX38" s="118">
        <v>0</v>
      </c>
      <c r="KY38" s="118">
        <v>0</v>
      </c>
      <c r="KZ38" s="118">
        <v>0</v>
      </c>
      <c r="LA38" s="118">
        <v>0</v>
      </c>
      <c r="LB38" s="118">
        <v>0</v>
      </c>
      <c r="LC38" s="118">
        <v>0</v>
      </c>
      <c r="LD38" s="118">
        <v>0</v>
      </c>
      <c r="LE38" s="118">
        <v>0</v>
      </c>
      <c r="LF38" s="118">
        <v>0</v>
      </c>
      <c r="LG38" s="118">
        <v>0</v>
      </c>
      <c r="LH38" s="118">
        <v>0</v>
      </c>
      <c r="LI38" s="118">
        <v>0</v>
      </c>
      <c r="LJ38" s="118">
        <v>0</v>
      </c>
      <c r="LK38" s="118">
        <v>0</v>
      </c>
      <c r="LL38" s="118">
        <v>0</v>
      </c>
      <c r="LM38" s="118">
        <v>0</v>
      </c>
      <c r="LN38" s="118">
        <v>0</v>
      </c>
      <c r="LO38" s="118">
        <v>0</v>
      </c>
      <c r="LP38" s="118">
        <v>0</v>
      </c>
      <c r="LQ38" s="118">
        <v>0</v>
      </c>
      <c r="LR38" s="118">
        <v>0</v>
      </c>
      <c r="LS38" s="118">
        <v>0</v>
      </c>
      <c r="LT38" s="118">
        <v>0</v>
      </c>
      <c r="LU38" s="118">
        <v>0</v>
      </c>
      <c r="LV38" s="118">
        <v>0</v>
      </c>
      <c r="LW38" s="118">
        <v>0</v>
      </c>
      <c r="LX38" s="118">
        <v>0</v>
      </c>
      <c r="LY38" s="118">
        <v>0</v>
      </c>
      <c r="LZ38" s="118">
        <v>0</v>
      </c>
      <c r="MA38" s="118">
        <v>0</v>
      </c>
      <c r="MB38" s="118">
        <v>0</v>
      </c>
      <c r="MC38" s="118">
        <v>0</v>
      </c>
      <c r="MD38" s="118">
        <v>0</v>
      </c>
      <c r="ME38" s="118">
        <v>0</v>
      </c>
      <c r="MF38" s="118">
        <v>0</v>
      </c>
      <c r="MG38" s="118">
        <v>0</v>
      </c>
      <c r="MH38" s="118">
        <v>0</v>
      </c>
      <c r="MI38" s="118">
        <v>0</v>
      </c>
      <c r="MJ38" s="118">
        <v>0</v>
      </c>
      <c r="MK38" s="118">
        <v>0</v>
      </c>
      <c r="ML38" s="118">
        <v>0</v>
      </c>
      <c r="MM38" s="118">
        <v>0</v>
      </c>
      <c r="MN38" s="118">
        <v>0</v>
      </c>
      <c r="MO38" s="118">
        <v>0</v>
      </c>
      <c r="MP38" s="118">
        <v>0</v>
      </c>
      <c r="MQ38" s="118">
        <v>0</v>
      </c>
      <c r="MR38" s="118">
        <v>0</v>
      </c>
      <c r="MS38" s="118">
        <v>0</v>
      </c>
      <c r="MT38" s="118">
        <v>0</v>
      </c>
      <c r="MU38" s="118">
        <v>0</v>
      </c>
      <c r="MV38" s="118">
        <v>0</v>
      </c>
      <c r="MW38" s="118">
        <v>0</v>
      </c>
    </row>
    <row r="39" spans="1:361" x14ac:dyDescent="0.35">
      <c r="A39" s="145" t="s">
        <v>249</v>
      </c>
      <c r="B39" s="118">
        <v>2.1000000000000001E-2</v>
      </c>
      <c r="C39" s="118">
        <v>4.2000000000000003E-2</v>
      </c>
      <c r="D39" s="118">
        <v>6.4000000000000001E-2</v>
      </c>
      <c r="E39" s="118">
        <v>8.5000000000000006E-2</v>
      </c>
      <c r="F39" s="118">
        <v>0.106</v>
      </c>
      <c r="G39" s="118">
        <v>0.127</v>
      </c>
      <c r="H39" s="118">
        <v>0.14799999999999999</v>
      </c>
      <c r="I39" s="118">
        <v>0.17</v>
      </c>
      <c r="J39" s="118">
        <v>0.191</v>
      </c>
      <c r="K39" s="118">
        <v>0.21199999999999999</v>
      </c>
      <c r="L39" s="118">
        <v>0.23300000000000001</v>
      </c>
      <c r="M39" s="118">
        <v>0.254</v>
      </c>
      <c r="N39" s="118">
        <v>0.27600000000000002</v>
      </c>
      <c r="O39" s="118">
        <v>0.29699999999999999</v>
      </c>
      <c r="P39" s="118">
        <v>0.318</v>
      </c>
      <c r="Q39" s="118">
        <v>0.33900000000000002</v>
      </c>
      <c r="R39" s="118">
        <v>0.36</v>
      </c>
      <c r="S39" s="118">
        <v>0.38200000000000001</v>
      </c>
      <c r="T39" s="118">
        <v>0.40300000000000002</v>
      </c>
      <c r="U39" s="118">
        <v>0.42399999999999999</v>
      </c>
      <c r="V39" s="118">
        <v>0.44500000000000001</v>
      </c>
      <c r="W39" s="118">
        <v>0.46600000000000003</v>
      </c>
      <c r="X39" s="118">
        <v>0.48799999999999999</v>
      </c>
      <c r="Y39" s="118">
        <v>0.50900000000000001</v>
      </c>
      <c r="Z39" s="118">
        <v>0.53</v>
      </c>
      <c r="AA39" s="118">
        <v>0.55100000000000005</v>
      </c>
      <c r="AB39" s="118">
        <v>0.57299999999999995</v>
      </c>
      <c r="AC39" s="118">
        <v>0.59399999999999997</v>
      </c>
      <c r="AD39" s="118">
        <v>0.61499999999999999</v>
      </c>
      <c r="AE39" s="118">
        <v>0.63600000000000001</v>
      </c>
      <c r="AF39" s="118">
        <v>0.84799999999999998</v>
      </c>
      <c r="AG39" s="118">
        <v>1.06</v>
      </c>
      <c r="AH39" s="118">
        <v>1.272</v>
      </c>
      <c r="AI39" s="118">
        <v>1.484</v>
      </c>
      <c r="AJ39" s="118">
        <v>1.696</v>
      </c>
      <c r="AK39" s="118">
        <v>1.9079999999999999</v>
      </c>
      <c r="AL39" s="118">
        <v>1.9E-2</v>
      </c>
      <c r="AM39" s="118">
        <v>3.9E-2</v>
      </c>
      <c r="AN39" s="118">
        <v>5.8000000000000003E-2</v>
      </c>
      <c r="AO39" s="118">
        <v>7.6999999999999999E-2</v>
      </c>
      <c r="AP39" s="118">
        <v>9.7000000000000003E-2</v>
      </c>
      <c r="AQ39" s="118">
        <v>0.11600000000000001</v>
      </c>
      <c r="AR39" s="118">
        <v>0.13500000000000001</v>
      </c>
      <c r="AS39" s="118">
        <v>0.155</v>
      </c>
      <c r="AT39" s="118">
        <v>0.17399999999999999</v>
      </c>
      <c r="AU39" s="118">
        <v>0.193</v>
      </c>
      <c r="AV39" s="118">
        <v>0.21299999999999999</v>
      </c>
      <c r="AW39" s="118">
        <v>0.23200000000000001</v>
      </c>
      <c r="AX39" s="118">
        <v>0.251</v>
      </c>
      <c r="AY39" s="118">
        <v>0.27100000000000002</v>
      </c>
      <c r="AZ39" s="118">
        <v>0.28999999999999998</v>
      </c>
      <c r="BA39" s="118">
        <v>0.309</v>
      </c>
      <c r="BB39" s="118">
        <v>0.32900000000000001</v>
      </c>
      <c r="BC39" s="118">
        <v>0.34799999999999998</v>
      </c>
      <c r="BD39" s="118">
        <v>0.36699999999999999</v>
      </c>
      <c r="BE39" s="118">
        <v>0.38700000000000001</v>
      </c>
      <c r="BF39" s="118">
        <v>0.40600000000000003</v>
      </c>
      <c r="BG39" s="118">
        <v>0.42499999999999999</v>
      </c>
      <c r="BH39" s="118">
        <v>0.44500000000000001</v>
      </c>
      <c r="BI39" s="118">
        <v>0.46400000000000002</v>
      </c>
      <c r="BJ39" s="118">
        <v>0.48299999999999998</v>
      </c>
      <c r="BK39" s="118">
        <v>0.503</v>
      </c>
      <c r="BL39" s="118">
        <v>0.52200000000000002</v>
      </c>
      <c r="BM39" s="118">
        <v>0.54100000000000004</v>
      </c>
      <c r="BN39" s="118">
        <v>0.56100000000000005</v>
      </c>
      <c r="BO39" s="118">
        <v>0.57999999999999996</v>
      </c>
      <c r="BP39" s="118">
        <v>0.77300000000000002</v>
      </c>
      <c r="BQ39" s="118">
        <v>0.96699999999999997</v>
      </c>
      <c r="BR39" s="118">
        <v>1.1599999999999999</v>
      </c>
      <c r="BS39" s="118">
        <v>1.353</v>
      </c>
      <c r="BT39" s="118">
        <v>1.5469999999999999</v>
      </c>
      <c r="BU39" s="118">
        <v>1.74</v>
      </c>
      <c r="BV39" s="118">
        <v>3.4000000000000002E-2</v>
      </c>
      <c r="BW39" s="118">
        <v>6.8000000000000005E-2</v>
      </c>
      <c r="BX39" s="118">
        <v>0.10199999999999999</v>
      </c>
      <c r="BY39" s="118">
        <v>0.13600000000000001</v>
      </c>
      <c r="BZ39" s="118">
        <v>0.17</v>
      </c>
      <c r="CA39" s="118">
        <v>0.20399999999999999</v>
      </c>
      <c r="CB39" s="118">
        <v>0.23799999999999999</v>
      </c>
      <c r="CC39" s="118">
        <v>0.27200000000000002</v>
      </c>
      <c r="CD39" s="118">
        <v>0.30599999999999999</v>
      </c>
      <c r="CE39" s="118">
        <v>0.34</v>
      </c>
      <c r="CF39" s="118">
        <v>0.373</v>
      </c>
      <c r="CG39" s="118">
        <v>0.40699999999999997</v>
      </c>
      <c r="CH39" s="118">
        <v>0.441</v>
      </c>
      <c r="CI39" s="118">
        <v>0.47499999999999998</v>
      </c>
      <c r="CJ39" s="118">
        <v>0.50900000000000001</v>
      </c>
      <c r="CK39" s="118">
        <v>0.54300000000000004</v>
      </c>
      <c r="CL39" s="118">
        <v>0.57699999999999996</v>
      </c>
      <c r="CM39" s="118">
        <v>0.61099999999999999</v>
      </c>
      <c r="CN39" s="118">
        <v>0.64500000000000002</v>
      </c>
      <c r="CO39" s="118">
        <v>0.67900000000000005</v>
      </c>
      <c r="CP39" s="118">
        <v>0.71299999999999997</v>
      </c>
      <c r="CQ39" s="118">
        <v>0.747</v>
      </c>
      <c r="CR39" s="118">
        <v>0.78100000000000003</v>
      </c>
      <c r="CS39" s="118">
        <v>0.81499999999999995</v>
      </c>
      <c r="CT39" s="118">
        <v>0.84899999999999998</v>
      </c>
      <c r="CU39" s="118">
        <v>0.88300000000000001</v>
      </c>
      <c r="CV39" s="118">
        <v>0.91700000000000004</v>
      </c>
      <c r="CW39" s="118">
        <v>0.95099999999999996</v>
      </c>
      <c r="CX39" s="118">
        <v>0.98499999999999999</v>
      </c>
      <c r="CY39" s="118">
        <v>1.0189999999999999</v>
      </c>
      <c r="CZ39" s="118">
        <v>1.3580000000000001</v>
      </c>
      <c r="DA39" s="118">
        <v>1.698</v>
      </c>
      <c r="DB39" s="118">
        <v>2.0369999999999999</v>
      </c>
      <c r="DC39" s="118">
        <v>2.3769999999999998</v>
      </c>
      <c r="DD39" s="118">
        <v>2.7160000000000002</v>
      </c>
      <c r="DE39" s="118">
        <v>3.056</v>
      </c>
      <c r="DF39" s="118">
        <v>3.4000000000000002E-2</v>
      </c>
      <c r="DG39" s="118">
        <v>6.7000000000000004E-2</v>
      </c>
      <c r="DH39" s="118">
        <v>0.10100000000000001</v>
      </c>
      <c r="DI39" s="118">
        <v>0.13400000000000001</v>
      </c>
      <c r="DJ39" s="118">
        <v>0.16800000000000001</v>
      </c>
      <c r="DK39" s="118">
        <v>0.20100000000000001</v>
      </c>
      <c r="DL39" s="118">
        <v>0.23499999999999999</v>
      </c>
      <c r="DM39" s="118">
        <v>0.26800000000000002</v>
      </c>
      <c r="DN39" s="118">
        <v>0.30199999999999999</v>
      </c>
      <c r="DO39" s="118">
        <v>0.33500000000000002</v>
      </c>
      <c r="DP39" s="118">
        <v>0.36899999999999999</v>
      </c>
      <c r="DQ39" s="118">
        <v>0.40200000000000002</v>
      </c>
      <c r="DR39" s="118">
        <v>0.436</v>
      </c>
      <c r="DS39" s="118">
        <v>0.46899999999999997</v>
      </c>
      <c r="DT39" s="118">
        <v>0.503</v>
      </c>
      <c r="DU39" s="118">
        <v>0.53600000000000003</v>
      </c>
      <c r="DV39" s="118">
        <v>0.56999999999999995</v>
      </c>
      <c r="DW39" s="118">
        <v>0.60299999999999998</v>
      </c>
      <c r="DX39" s="118">
        <v>0.63700000000000001</v>
      </c>
      <c r="DY39" s="118">
        <v>0.67100000000000004</v>
      </c>
      <c r="DZ39" s="118">
        <v>0.70399999999999996</v>
      </c>
      <c r="EA39" s="118">
        <v>0.73799999999999999</v>
      </c>
      <c r="EB39" s="118">
        <v>0.77100000000000002</v>
      </c>
      <c r="EC39" s="118">
        <v>0.80500000000000005</v>
      </c>
      <c r="ED39" s="118">
        <v>0.83799999999999997</v>
      </c>
      <c r="EE39" s="118">
        <v>0.872</v>
      </c>
      <c r="EF39" s="118">
        <v>0.90500000000000003</v>
      </c>
      <c r="EG39" s="118">
        <v>0.93899999999999995</v>
      </c>
      <c r="EH39" s="118">
        <v>0.97199999999999998</v>
      </c>
      <c r="EI39" s="118">
        <v>1.006</v>
      </c>
      <c r="EJ39" s="118">
        <v>1.341</v>
      </c>
      <c r="EK39" s="118">
        <v>1.6759999999999999</v>
      </c>
      <c r="EL39" s="118">
        <v>2.012</v>
      </c>
      <c r="EM39" s="118">
        <v>2.347</v>
      </c>
      <c r="EN39" s="118">
        <v>2.6819999999999999</v>
      </c>
      <c r="EO39" s="118">
        <v>3.0169999999999999</v>
      </c>
      <c r="EP39" s="118">
        <v>3.6999999999999998E-2</v>
      </c>
      <c r="EQ39" s="118">
        <v>7.2999999999999995E-2</v>
      </c>
      <c r="ER39" s="118">
        <v>0.11</v>
      </c>
      <c r="ES39" s="118">
        <v>0.14699999999999999</v>
      </c>
      <c r="ET39" s="118">
        <v>0.184</v>
      </c>
      <c r="EU39" s="118">
        <v>0.22</v>
      </c>
      <c r="EV39" s="118">
        <v>0.25700000000000001</v>
      </c>
      <c r="EW39" s="118">
        <v>0.29399999999999998</v>
      </c>
      <c r="EX39" s="118">
        <v>0.33</v>
      </c>
      <c r="EY39" s="118">
        <v>0.36699999999999999</v>
      </c>
      <c r="EZ39" s="118">
        <v>0.40400000000000003</v>
      </c>
      <c r="FA39" s="118">
        <v>0.441</v>
      </c>
      <c r="FB39" s="118">
        <v>0.47699999999999998</v>
      </c>
      <c r="FC39" s="118">
        <v>0.51400000000000001</v>
      </c>
      <c r="FD39" s="118">
        <v>0.55100000000000005</v>
      </c>
      <c r="FE39" s="118">
        <v>0.58699999999999997</v>
      </c>
      <c r="FF39" s="118">
        <v>0.624</v>
      </c>
      <c r="FG39" s="118">
        <v>0.66100000000000003</v>
      </c>
      <c r="FH39" s="118">
        <v>0.69799999999999995</v>
      </c>
      <c r="FI39" s="118">
        <v>0.73399999999999999</v>
      </c>
      <c r="FJ39" s="118">
        <v>0.77100000000000002</v>
      </c>
      <c r="FK39" s="118">
        <v>0.80800000000000005</v>
      </c>
      <c r="FL39" s="118">
        <v>0.84399999999999997</v>
      </c>
      <c r="FM39" s="118">
        <v>0.88100000000000001</v>
      </c>
      <c r="FN39" s="118">
        <v>0.91800000000000004</v>
      </c>
      <c r="FO39" s="118">
        <v>0.95399999999999996</v>
      </c>
      <c r="FP39" s="118">
        <v>0.99099999999999999</v>
      </c>
      <c r="FQ39" s="118">
        <v>1.028</v>
      </c>
      <c r="FR39" s="118">
        <v>1.0649999999999999</v>
      </c>
      <c r="FS39" s="118">
        <v>1.101</v>
      </c>
      <c r="FT39" s="118">
        <v>1.468</v>
      </c>
      <c r="FU39" s="118">
        <v>1.8360000000000001</v>
      </c>
      <c r="FV39" s="118">
        <v>2.2029999999999998</v>
      </c>
      <c r="FW39" s="118">
        <v>2.57</v>
      </c>
      <c r="FX39" s="118">
        <v>2.9369999999999998</v>
      </c>
      <c r="FY39" s="118">
        <v>3.3039999999999998</v>
      </c>
      <c r="FZ39" s="118">
        <v>3.6999999999999998E-2</v>
      </c>
      <c r="GA39" s="118">
        <v>7.4999999999999997E-2</v>
      </c>
      <c r="GB39" s="118">
        <v>0.112</v>
      </c>
      <c r="GC39" s="118">
        <v>0.14899999999999999</v>
      </c>
      <c r="GD39" s="118">
        <v>0.186</v>
      </c>
      <c r="GE39" s="118">
        <v>0.224</v>
      </c>
      <c r="GF39" s="118">
        <v>0.26100000000000001</v>
      </c>
      <c r="GG39" s="118">
        <v>0.29799999999999999</v>
      </c>
      <c r="GH39" s="118">
        <v>0.33600000000000002</v>
      </c>
      <c r="GI39" s="118">
        <v>0.373</v>
      </c>
      <c r="GJ39" s="118">
        <v>0.41</v>
      </c>
      <c r="GK39" s="118">
        <v>0.44700000000000001</v>
      </c>
      <c r="GL39" s="118">
        <v>0.48499999999999999</v>
      </c>
      <c r="GM39" s="118">
        <v>0.52200000000000002</v>
      </c>
      <c r="GN39" s="118">
        <v>0.55900000000000005</v>
      </c>
      <c r="GO39" s="118">
        <v>0.59699999999999998</v>
      </c>
      <c r="GP39" s="118">
        <v>0.63400000000000001</v>
      </c>
      <c r="GQ39" s="118">
        <v>0.67100000000000004</v>
      </c>
      <c r="GR39" s="118">
        <v>0.70799999999999996</v>
      </c>
      <c r="GS39" s="118">
        <v>0.746</v>
      </c>
      <c r="GT39" s="118">
        <v>0.78300000000000003</v>
      </c>
      <c r="GU39" s="118">
        <v>0.82</v>
      </c>
      <c r="GV39" s="118">
        <v>0.85699999999999998</v>
      </c>
      <c r="GW39" s="118">
        <v>0.89500000000000002</v>
      </c>
      <c r="GX39" s="118">
        <v>0.93200000000000005</v>
      </c>
      <c r="GY39" s="118">
        <v>0.96899999999999997</v>
      </c>
      <c r="GZ39" s="118">
        <v>1.0069999999999999</v>
      </c>
      <c r="HA39" s="118">
        <v>1.044</v>
      </c>
      <c r="HB39" s="118">
        <v>1.081</v>
      </c>
      <c r="HC39" s="118">
        <v>1.1180000000000001</v>
      </c>
      <c r="HD39" s="118">
        <v>1.4910000000000001</v>
      </c>
      <c r="HE39" s="118">
        <v>1.8640000000000001</v>
      </c>
      <c r="HF39" s="118">
        <v>2.2370000000000001</v>
      </c>
      <c r="HG39" s="118">
        <v>2.61</v>
      </c>
      <c r="HH39" s="118">
        <v>2.9830000000000001</v>
      </c>
      <c r="HI39" s="118">
        <v>3.355</v>
      </c>
      <c r="HJ39" s="118">
        <v>0</v>
      </c>
      <c r="HK39" s="118">
        <v>0</v>
      </c>
      <c r="HL39" s="118">
        <v>0</v>
      </c>
      <c r="HM39" s="118">
        <v>0</v>
      </c>
      <c r="HN39" s="118">
        <v>0</v>
      </c>
      <c r="HO39" s="118">
        <v>0</v>
      </c>
      <c r="HP39" s="118">
        <v>0</v>
      </c>
      <c r="HQ39" s="118">
        <v>0</v>
      </c>
      <c r="HR39" s="118">
        <v>0</v>
      </c>
      <c r="HS39" s="118">
        <v>0</v>
      </c>
      <c r="HT39" s="118">
        <v>0</v>
      </c>
      <c r="HU39" s="118">
        <v>0</v>
      </c>
      <c r="HV39" s="118">
        <v>0</v>
      </c>
      <c r="HW39" s="118">
        <v>0</v>
      </c>
      <c r="HX39" s="118">
        <v>0</v>
      </c>
      <c r="HY39" s="118">
        <v>0</v>
      </c>
      <c r="HZ39" s="118">
        <v>0</v>
      </c>
      <c r="IA39" s="118">
        <v>0</v>
      </c>
      <c r="IB39" s="118">
        <v>0</v>
      </c>
      <c r="IC39" s="118">
        <v>0</v>
      </c>
      <c r="ID39" s="118">
        <v>0</v>
      </c>
      <c r="IE39" s="118">
        <v>0</v>
      </c>
      <c r="IF39" s="118">
        <v>0</v>
      </c>
      <c r="IG39" s="118">
        <v>0</v>
      </c>
      <c r="IH39" s="118">
        <v>0</v>
      </c>
      <c r="II39" s="118">
        <v>0</v>
      </c>
      <c r="IJ39" s="118">
        <v>0</v>
      </c>
      <c r="IK39" s="118">
        <v>0</v>
      </c>
      <c r="IL39" s="118">
        <v>0</v>
      </c>
      <c r="IM39" s="118">
        <v>0</v>
      </c>
      <c r="IN39" s="118">
        <v>0</v>
      </c>
      <c r="IO39" s="118">
        <v>0</v>
      </c>
      <c r="IP39" s="118">
        <v>0</v>
      </c>
      <c r="IQ39" s="118">
        <v>0</v>
      </c>
      <c r="IR39" s="118">
        <v>0</v>
      </c>
      <c r="IS39" s="118">
        <v>0</v>
      </c>
      <c r="IT39" s="118">
        <v>0</v>
      </c>
      <c r="IU39" s="118">
        <v>0</v>
      </c>
      <c r="IV39" s="118">
        <v>0</v>
      </c>
      <c r="IW39" s="118">
        <v>0</v>
      </c>
      <c r="IX39" s="118">
        <v>0</v>
      </c>
      <c r="IY39" s="118">
        <v>0</v>
      </c>
      <c r="IZ39" s="118">
        <v>0</v>
      </c>
      <c r="JA39" s="118">
        <v>0</v>
      </c>
      <c r="JB39" s="118">
        <v>0</v>
      </c>
      <c r="JC39" s="118">
        <v>0</v>
      </c>
      <c r="JD39" s="118">
        <v>0</v>
      </c>
      <c r="JE39" s="118">
        <v>0</v>
      </c>
      <c r="JF39" s="118">
        <v>0</v>
      </c>
      <c r="JG39" s="118">
        <v>0</v>
      </c>
      <c r="JH39" s="118">
        <v>0</v>
      </c>
      <c r="JI39" s="118">
        <v>0</v>
      </c>
      <c r="JJ39" s="118">
        <v>0</v>
      </c>
      <c r="JK39" s="118">
        <v>0</v>
      </c>
      <c r="JL39" s="118">
        <v>0</v>
      </c>
      <c r="JM39" s="118">
        <v>0</v>
      </c>
      <c r="JN39" s="118">
        <v>0</v>
      </c>
      <c r="JO39" s="118">
        <v>0</v>
      </c>
      <c r="JP39" s="118">
        <v>0</v>
      </c>
      <c r="JQ39" s="118">
        <v>0</v>
      </c>
      <c r="JR39" s="118">
        <v>0</v>
      </c>
      <c r="JS39" s="118">
        <v>0</v>
      </c>
      <c r="JT39" s="118">
        <v>0</v>
      </c>
      <c r="JU39" s="118">
        <v>0</v>
      </c>
      <c r="JV39" s="118">
        <v>0</v>
      </c>
      <c r="JW39" s="118">
        <v>0</v>
      </c>
      <c r="JX39" s="118">
        <v>0</v>
      </c>
      <c r="JY39" s="118">
        <v>0</v>
      </c>
      <c r="JZ39" s="118">
        <v>0</v>
      </c>
      <c r="KA39" s="118">
        <v>0</v>
      </c>
      <c r="KB39" s="118">
        <v>0</v>
      </c>
      <c r="KC39" s="118">
        <v>0</v>
      </c>
      <c r="KD39" s="118">
        <v>0</v>
      </c>
      <c r="KE39" s="118">
        <v>0</v>
      </c>
      <c r="KF39" s="118">
        <v>0</v>
      </c>
      <c r="KG39" s="118">
        <v>0</v>
      </c>
      <c r="KH39" s="118">
        <v>0</v>
      </c>
      <c r="KI39" s="118">
        <v>0</v>
      </c>
      <c r="KJ39" s="118">
        <v>0</v>
      </c>
      <c r="KK39" s="118">
        <v>0</v>
      </c>
      <c r="KL39" s="118">
        <v>0</v>
      </c>
      <c r="KM39" s="118">
        <v>0</v>
      </c>
      <c r="KN39" s="118">
        <v>0</v>
      </c>
      <c r="KO39" s="118">
        <v>0</v>
      </c>
      <c r="KP39" s="118">
        <v>0</v>
      </c>
      <c r="KQ39" s="118">
        <v>0</v>
      </c>
      <c r="KR39" s="118">
        <v>0</v>
      </c>
      <c r="KS39" s="118">
        <v>0</v>
      </c>
      <c r="KT39" s="118">
        <v>0</v>
      </c>
      <c r="KU39" s="118">
        <v>0</v>
      </c>
      <c r="KV39" s="118">
        <v>0</v>
      </c>
      <c r="KW39" s="118">
        <v>0</v>
      </c>
      <c r="KX39" s="118">
        <v>0</v>
      </c>
      <c r="KY39" s="118">
        <v>0</v>
      </c>
      <c r="KZ39" s="118">
        <v>0</v>
      </c>
      <c r="LA39" s="118">
        <v>0</v>
      </c>
      <c r="LB39" s="118">
        <v>0</v>
      </c>
      <c r="LC39" s="118">
        <v>0</v>
      </c>
      <c r="LD39" s="118">
        <v>0</v>
      </c>
      <c r="LE39" s="118">
        <v>0</v>
      </c>
      <c r="LF39" s="118">
        <v>0</v>
      </c>
      <c r="LG39" s="118">
        <v>0</v>
      </c>
      <c r="LH39" s="118">
        <v>0</v>
      </c>
      <c r="LI39" s="118">
        <v>0</v>
      </c>
      <c r="LJ39" s="118">
        <v>0</v>
      </c>
      <c r="LK39" s="118">
        <v>0</v>
      </c>
      <c r="LL39" s="118">
        <v>0</v>
      </c>
      <c r="LM39" s="118">
        <v>0</v>
      </c>
      <c r="LN39" s="118">
        <v>0</v>
      </c>
      <c r="LO39" s="118">
        <v>0</v>
      </c>
      <c r="LP39" s="118">
        <v>0</v>
      </c>
      <c r="LQ39" s="118">
        <v>0</v>
      </c>
      <c r="LR39" s="118">
        <v>0</v>
      </c>
      <c r="LS39" s="118">
        <v>0</v>
      </c>
      <c r="LT39" s="118">
        <v>0</v>
      </c>
      <c r="LU39" s="118">
        <v>0</v>
      </c>
      <c r="LV39" s="118">
        <v>0</v>
      </c>
      <c r="LW39" s="118">
        <v>0</v>
      </c>
      <c r="LX39" s="118">
        <v>0</v>
      </c>
      <c r="LY39" s="118">
        <v>0</v>
      </c>
      <c r="LZ39" s="118">
        <v>0</v>
      </c>
      <c r="MA39" s="118">
        <v>0</v>
      </c>
      <c r="MB39" s="118">
        <v>0</v>
      </c>
      <c r="MC39" s="118">
        <v>0</v>
      </c>
      <c r="MD39" s="118">
        <v>0</v>
      </c>
      <c r="ME39" s="118">
        <v>0</v>
      </c>
      <c r="MF39" s="118">
        <v>0</v>
      </c>
      <c r="MG39" s="118">
        <v>0</v>
      </c>
      <c r="MH39" s="118">
        <v>0</v>
      </c>
      <c r="MI39" s="118">
        <v>0</v>
      </c>
      <c r="MJ39" s="118">
        <v>0</v>
      </c>
      <c r="MK39" s="118">
        <v>0</v>
      </c>
      <c r="ML39" s="118">
        <v>0</v>
      </c>
      <c r="MM39" s="118">
        <v>0</v>
      </c>
      <c r="MN39" s="118">
        <v>0</v>
      </c>
      <c r="MO39" s="118">
        <v>0</v>
      </c>
      <c r="MP39" s="118">
        <v>0</v>
      </c>
      <c r="MQ39" s="118">
        <v>0</v>
      </c>
      <c r="MR39" s="118">
        <v>0</v>
      </c>
      <c r="MS39" s="118">
        <v>0</v>
      </c>
      <c r="MT39" s="118">
        <v>0</v>
      </c>
      <c r="MU39" s="118">
        <v>0</v>
      </c>
      <c r="MV39" s="118">
        <v>0</v>
      </c>
      <c r="MW39" s="118">
        <v>0</v>
      </c>
    </row>
    <row r="40" spans="1:361" x14ac:dyDescent="0.35">
      <c r="A40" s="145" t="s">
        <v>250</v>
      </c>
      <c r="B40" s="118">
        <v>-2</v>
      </c>
      <c r="C40" s="118">
        <v>-2</v>
      </c>
      <c r="D40" s="118">
        <v>-2</v>
      </c>
      <c r="E40" s="118">
        <v>-2</v>
      </c>
      <c r="F40" s="118">
        <v>-2</v>
      </c>
      <c r="G40" s="118">
        <v>-2</v>
      </c>
      <c r="H40" s="118">
        <v>-2</v>
      </c>
      <c r="I40" s="118">
        <v>-2</v>
      </c>
      <c r="J40" s="118">
        <v>-2</v>
      </c>
      <c r="K40" s="118">
        <v>-2</v>
      </c>
      <c r="L40" s="118">
        <v>-2</v>
      </c>
      <c r="M40" s="118">
        <v>-2</v>
      </c>
      <c r="N40" s="118">
        <v>-2</v>
      </c>
      <c r="O40" s="118">
        <v>-2</v>
      </c>
      <c r="P40" s="118">
        <v>-2</v>
      </c>
      <c r="Q40" s="118">
        <v>-2</v>
      </c>
      <c r="R40" s="118">
        <v>-2</v>
      </c>
      <c r="S40" s="118">
        <v>-2</v>
      </c>
      <c r="T40" s="118">
        <v>-2</v>
      </c>
      <c r="U40" s="118">
        <v>-2</v>
      </c>
      <c r="V40" s="118">
        <v>-2</v>
      </c>
      <c r="W40" s="118">
        <v>-2</v>
      </c>
      <c r="X40" s="118">
        <v>-2</v>
      </c>
      <c r="Y40" s="118">
        <v>-2</v>
      </c>
      <c r="Z40" s="118">
        <v>-2</v>
      </c>
      <c r="AA40" s="118">
        <v>-2</v>
      </c>
      <c r="AB40" s="118">
        <v>-2</v>
      </c>
      <c r="AC40" s="118">
        <v>-2</v>
      </c>
      <c r="AD40" s="118">
        <v>-2</v>
      </c>
      <c r="AE40" s="118">
        <v>-2</v>
      </c>
      <c r="AF40" s="118">
        <v>-2</v>
      </c>
      <c r="AG40" s="118">
        <v>-2</v>
      </c>
      <c r="AH40" s="118">
        <v>-2</v>
      </c>
      <c r="AI40" s="118">
        <v>-2</v>
      </c>
      <c r="AJ40" s="118">
        <v>-2</v>
      </c>
      <c r="AK40" s="118">
        <v>-2</v>
      </c>
      <c r="AL40" s="118">
        <v>-2</v>
      </c>
      <c r="AM40" s="118">
        <v>-2</v>
      </c>
      <c r="AN40" s="118">
        <v>-2</v>
      </c>
      <c r="AO40" s="118">
        <v>-2</v>
      </c>
      <c r="AP40" s="118">
        <v>-2</v>
      </c>
      <c r="AQ40" s="118">
        <v>-2</v>
      </c>
      <c r="AR40" s="118">
        <v>-2</v>
      </c>
      <c r="AS40" s="118">
        <v>-2</v>
      </c>
      <c r="AT40" s="118">
        <v>-2</v>
      </c>
      <c r="AU40" s="118">
        <v>-2</v>
      </c>
      <c r="AV40" s="118">
        <v>-2</v>
      </c>
      <c r="AW40" s="118">
        <v>-2</v>
      </c>
      <c r="AX40" s="118">
        <v>-2</v>
      </c>
      <c r="AY40" s="118">
        <v>-2</v>
      </c>
      <c r="AZ40" s="118">
        <v>-2</v>
      </c>
      <c r="BA40" s="118">
        <v>-2</v>
      </c>
      <c r="BB40" s="118">
        <v>-2</v>
      </c>
      <c r="BC40" s="118">
        <v>-2</v>
      </c>
      <c r="BD40" s="118">
        <v>-2</v>
      </c>
      <c r="BE40" s="118">
        <v>-2</v>
      </c>
      <c r="BF40" s="118">
        <v>-2</v>
      </c>
      <c r="BG40" s="118">
        <v>-2</v>
      </c>
      <c r="BH40" s="118">
        <v>-2</v>
      </c>
      <c r="BI40" s="118">
        <v>-2</v>
      </c>
      <c r="BJ40" s="118">
        <v>-2</v>
      </c>
      <c r="BK40" s="118">
        <v>-2</v>
      </c>
      <c r="BL40" s="118">
        <v>-2</v>
      </c>
      <c r="BM40" s="118">
        <v>-2</v>
      </c>
      <c r="BN40" s="118">
        <v>-2</v>
      </c>
      <c r="BO40" s="118">
        <v>-2</v>
      </c>
      <c r="BP40" s="118">
        <v>-2</v>
      </c>
      <c r="BQ40" s="118">
        <v>-2</v>
      </c>
      <c r="BR40" s="118">
        <v>-2</v>
      </c>
      <c r="BS40" s="118">
        <v>-2</v>
      </c>
      <c r="BT40" s="118">
        <v>-2</v>
      </c>
      <c r="BU40" s="118">
        <v>-2</v>
      </c>
      <c r="BV40" s="118">
        <v>-2</v>
      </c>
      <c r="BW40" s="118">
        <v>-2</v>
      </c>
      <c r="BX40" s="118">
        <v>-2</v>
      </c>
      <c r="BY40" s="118">
        <v>-2</v>
      </c>
      <c r="BZ40" s="118">
        <v>-2</v>
      </c>
      <c r="CA40" s="118">
        <v>-2</v>
      </c>
      <c r="CB40" s="118">
        <v>-2</v>
      </c>
      <c r="CC40" s="118">
        <v>-2</v>
      </c>
      <c r="CD40" s="118">
        <v>-2</v>
      </c>
      <c r="CE40" s="118">
        <v>-2</v>
      </c>
      <c r="CF40" s="118">
        <v>-2</v>
      </c>
      <c r="CG40" s="118">
        <v>-2</v>
      </c>
      <c r="CH40" s="118">
        <v>-2</v>
      </c>
      <c r="CI40" s="118">
        <v>-2</v>
      </c>
      <c r="CJ40" s="118">
        <v>-2</v>
      </c>
      <c r="CK40" s="118">
        <v>-2</v>
      </c>
      <c r="CL40" s="118">
        <v>-2</v>
      </c>
      <c r="CM40" s="118">
        <v>-2</v>
      </c>
      <c r="CN40" s="118">
        <v>-2</v>
      </c>
      <c r="CO40" s="118">
        <v>-2</v>
      </c>
      <c r="CP40" s="118">
        <v>-2</v>
      </c>
      <c r="CQ40" s="118">
        <v>-2</v>
      </c>
      <c r="CR40" s="118">
        <v>-2</v>
      </c>
      <c r="CS40" s="118">
        <v>-2</v>
      </c>
      <c r="CT40" s="118">
        <v>-2</v>
      </c>
      <c r="CU40" s="118">
        <v>-2</v>
      </c>
      <c r="CV40" s="118">
        <v>-2</v>
      </c>
      <c r="CW40" s="118">
        <v>-2</v>
      </c>
      <c r="CX40" s="118">
        <v>-2</v>
      </c>
      <c r="CY40" s="118">
        <v>-2</v>
      </c>
      <c r="CZ40" s="118">
        <v>-2</v>
      </c>
      <c r="DA40" s="118">
        <v>-2</v>
      </c>
      <c r="DB40" s="118">
        <v>-2</v>
      </c>
      <c r="DC40" s="118">
        <v>-2</v>
      </c>
      <c r="DD40" s="118">
        <v>-2</v>
      </c>
      <c r="DE40" s="118">
        <v>-2</v>
      </c>
      <c r="DF40" s="118">
        <v>-2</v>
      </c>
      <c r="DG40" s="118">
        <v>-2</v>
      </c>
      <c r="DH40" s="118">
        <v>-2</v>
      </c>
      <c r="DI40" s="118">
        <v>-2</v>
      </c>
      <c r="DJ40" s="118">
        <v>-2</v>
      </c>
      <c r="DK40" s="118">
        <v>-2</v>
      </c>
      <c r="DL40" s="118">
        <v>-2</v>
      </c>
      <c r="DM40" s="118">
        <v>-2</v>
      </c>
      <c r="DN40" s="118">
        <v>-2</v>
      </c>
      <c r="DO40" s="118">
        <v>-2</v>
      </c>
      <c r="DP40" s="118">
        <v>-2</v>
      </c>
      <c r="DQ40" s="118">
        <v>-2</v>
      </c>
      <c r="DR40" s="118">
        <v>-2</v>
      </c>
      <c r="DS40" s="118">
        <v>-2</v>
      </c>
      <c r="DT40" s="118">
        <v>-2</v>
      </c>
      <c r="DU40" s="118">
        <v>-2</v>
      </c>
      <c r="DV40" s="118">
        <v>-2</v>
      </c>
      <c r="DW40" s="118">
        <v>-2</v>
      </c>
      <c r="DX40" s="118">
        <v>-2</v>
      </c>
      <c r="DY40" s="118">
        <v>-2</v>
      </c>
      <c r="DZ40" s="118">
        <v>-2</v>
      </c>
      <c r="EA40" s="118">
        <v>-2</v>
      </c>
      <c r="EB40" s="118">
        <v>-2</v>
      </c>
      <c r="EC40" s="118">
        <v>-2</v>
      </c>
      <c r="ED40" s="118">
        <v>-2</v>
      </c>
      <c r="EE40" s="118">
        <v>-2</v>
      </c>
      <c r="EF40" s="118">
        <v>-2</v>
      </c>
      <c r="EG40" s="118">
        <v>-2</v>
      </c>
      <c r="EH40" s="118">
        <v>-2</v>
      </c>
      <c r="EI40" s="118">
        <v>-2</v>
      </c>
      <c r="EJ40" s="118">
        <v>-2</v>
      </c>
      <c r="EK40" s="118">
        <v>-2</v>
      </c>
      <c r="EL40" s="118">
        <v>-2</v>
      </c>
      <c r="EM40" s="118">
        <v>-2</v>
      </c>
      <c r="EN40" s="118">
        <v>-2</v>
      </c>
      <c r="EO40" s="118">
        <v>-2</v>
      </c>
      <c r="EP40" s="118">
        <v>-2</v>
      </c>
      <c r="EQ40" s="118">
        <v>-2</v>
      </c>
      <c r="ER40" s="118">
        <v>-2</v>
      </c>
      <c r="ES40" s="118">
        <v>-2</v>
      </c>
      <c r="ET40" s="118">
        <v>-2</v>
      </c>
      <c r="EU40" s="118">
        <v>-2</v>
      </c>
      <c r="EV40" s="118">
        <v>-2</v>
      </c>
      <c r="EW40" s="118">
        <v>-2</v>
      </c>
      <c r="EX40" s="118">
        <v>-2</v>
      </c>
      <c r="EY40" s="118">
        <v>-2</v>
      </c>
      <c r="EZ40" s="118">
        <v>-2</v>
      </c>
      <c r="FA40" s="118">
        <v>-2</v>
      </c>
      <c r="FB40" s="118">
        <v>-2</v>
      </c>
      <c r="FC40" s="118">
        <v>-2</v>
      </c>
      <c r="FD40" s="118">
        <v>-2</v>
      </c>
      <c r="FE40" s="118">
        <v>-2</v>
      </c>
      <c r="FF40" s="118">
        <v>-2</v>
      </c>
      <c r="FG40" s="118">
        <v>-2</v>
      </c>
      <c r="FH40" s="118">
        <v>-2</v>
      </c>
      <c r="FI40" s="118">
        <v>-2</v>
      </c>
      <c r="FJ40" s="118">
        <v>-2</v>
      </c>
      <c r="FK40" s="118">
        <v>-2</v>
      </c>
      <c r="FL40" s="118">
        <v>-2</v>
      </c>
      <c r="FM40" s="118">
        <v>-2</v>
      </c>
      <c r="FN40" s="118">
        <v>-2</v>
      </c>
      <c r="FO40" s="118">
        <v>-2</v>
      </c>
      <c r="FP40" s="118">
        <v>-2</v>
      </c>
      <c r="FQ40" s="118">
        <v>-2</v>
      </c>
      <c r="FR40" s="118">
        <v>-2</v>
      </c>
      <c r="FS40" s="118">
        <v>-2</v>
      </c>
      <c r="FT40" s="118">
        <v>-2</v>
      </c>
      <c r="FU40" s="118">
        <v>-2</v>
      </c>
      <c r="FV40" s="118">
        <v>-2</v>
      </c>
      <c r="FW40" s="118">
        <v>-2</v>
      </c>
      <c r="FX40" s="118">
        <v>-2</v>
      </c>
      <c r="FY40" s="118">
        <v>-2</v>
      </c>
      <c r="FZ40" s="118">
        <v>-2</v>
      </c>
      <c r="GA40" s="118">
        <v>-2</v>
      </c>
      <c r="GB40" s="118">
        <v>-2</v>
      </c>
      <c r="GC40" s="118">
        <v>-2</v>
      </c>
      <c r="GD40" s="118">
        <v>-2</v>
      </c>
      <c r="GE40" s="118">
        <v>-2</v>
      </c>
      <c r="GF40" s="118">
        <v>-2</v>
      </c>
      <c r="GG40" s="118">
        <v>-2</v>
      </c>
      <c r="GH40" s="118">
        <v>-2</v>
      </c>
      <c r="GI40" s="118">
        <v>-2</v>
      </c>
      <c r="GJ40" s="118">
        <v>-2</v>
      </c>
      <c r="GK40" s="118">
        <v>-2</v>
      </c>
      <c r="GL40" s="118">
        <v>-2</v>
      </c>
      <c r="GM40" s="118">
        <v>-2</v>
      </c>
      <c r="GN40" s="118">
        <v>-2</v>
      </c>
      <c r="GO40" s="118">
        <v>-2</v>
      </c>
      <c r="GP40" s="118">
        <v>-2</v>
      </c>
      <c r="GQ40" s="118">
        <v>-2</v>
      </c>
      <c r="GR40" s="118">
        <v>-2</v>
      </c>
      <c r="GS40" s="118">
        <v>-2</v>
      </c>
      <c r="GT40" s="118">
        <v>-2</v>
      </c>
      <c r="GU40" s="118">
        <v>-2</v>
      </c>
      <c r="GV40" s="118">
        <v>-2</v>
      </c>
      <c r="GW40" s="118">
        <v>-2</v>
      </c>
      <c r="GX40" s="118">
        <v>-2</v>
      </c>
      <c r="GY40" s="118">
        <v>-2</v>
      </c>
      <c r="GZ40" s="118">
        <v>-2</v>
      </c>
      <c r="HA40" s="118">
        <v>-2</v>
      </c>
      <c r="HB40" s="118">
        <v>-2</v>
      </c>
      <c r="HC40" s="118">
        <v>-2</v>
      </c>
      <c r="HD40" s="118">
        <v>-2</v>
      </c>
      <c r="HE40" s="118">
        <v>-2</v>
      </c>
      <c r="HF40" s="118">
        <v>-2</v>
      </c>
      <c r="HG40" s="118">
        <v>-2</v>
      </c>
      <c r="HH40" s="118">
        <v>-2</v>
      </c>
      <c r="HI40" s="118">
        <v>-2</v>
      </c>
      <c r="HJ40" s="118">
        <v>-2</v>
      </c>
      <c r="HK40" s="118">
        <v>-2</v>
      </c>
      <c r="HL40" s="118">
        <v>-2</v>
      </c>
      <c r="HM40" s="118">
        <v>-2</v>
      </c>
      <c r="HN40" s="118">
        <v>-2</v>
      </c>
      <c r="HO40" s="118">
        <v>-2</v>
      </c>
      <c r="HP40" s="118">
        <v>-2</v>
      </c>
      <c r="HQ40" s="118">
        <v>-2</v>
      </c>
      <c r="HR40" s="118">
        <v>-2</v>
      </c>
      <c r="HS40" s="118">
        <v>-2</v>
      </c>
      <c r="HT40" s="118">
        <v>-2</v>
      </c>
      <c r="HU40" s="118">
        <v>-2</v>
      </c>
      <c r="HV40" s="118">
        <v>-2</v>
      </c>
      <c r="HW40" s="118">
        <v>-2</v>
      </c>
      <c r="HX40" s="118">
        <v>-2</v>
      </c>
      <c r="HY40" s="118">
        <v>-2</v>
      </c>
      <c r="HZ40" s="118">
        <v>-2</v>
      </c>
      <c r="IA40" s="118">
        <v>-2</v>
      </c>
      <c r="IB40" s="118">
        <v>-2</v>
      </c>
      <c r="IC40" s="118">
        <v>-2</v>
      </c>
      <c r="ID40" s="118">
        <v>-2</v>
      </c>
      <c r="IE40" s="118">
        <v>-2</v>
      </c>
      <c r="IF40" s="118">
        <v>-2</v>
      </c>
      <c r="IG40" s="118">
        <v>-2</v>
      </c>
      <c r="IH40" s="118">
        <v>-2</v>
      </c>
      <c r="II40" s="118">
        <v>-2</v>
      </c>
      <c r="IJ40" s="118">
        <v>-2</v>
      </c>
      <c r="IK40" s="118">
        <v>-2</v>
      </c>
      <c r="IL40" s="118">
        <v>-2</v>
      </c>
      <c r="IM40" s="118">
        <v>-2</v>
      </c>
      <c r="IN40" s="118">
        <v>-2</v>
      </c>
      <c r="IO40" s="118">
        <v>-2</v>
      </c>
      <c r="IP40" s="118">
        <v>-2</v>
      </c>
      <c r="IQ40" s="118">
        <v>-2</v>
      </c>
      <c r="IR40" s="118">
        <v>-2</v>
      </c>
      <c r="IS40" s="118">
        <v>-2</v>
      </c>
      <c r="IT40" s="118">
        <v>-2</v>
      </c>
      <c r="IU40" s="118">
        <v>-2</v>
      </c>
      <c r="IV40" s="118">
        <v>-2</v>
      </c>
      <c r="IW40" s="118">
        <v>-2</v>
      </c>
      <c r="IX40" s="118">
        <v>-2</v>
      </c>
      <c r="IY40" s="118">
        <v>-2</v>
      </c>
      <c r="IZ40" s="118">
        <v>-2</v>
      </c>
      <c r="JA40" s="118">
        <v>-2</v>
      </c>
      <c r="JB40" s="118">
        <v>-2</v>
      </c>
      <c r="JC40" s="118">
        <v>-2</v>
      </c>
      <c r="JD40" s="118">
        <v>-2</v>
      </c>
      <c r="JE40" s="118">
        <v>-2</v>
      </c>
      <c r="JF40" s="118">
        <v>-2</v>
      </c>
      <c r="JG40" s="118">
        <v>-2</v>
      </c>
      <c r="JH40" s="118">
        <v>-2</v>
      </c>
      <c r="JI40" s="118">
        <v>-2</v>
      </c>
      <c r="JJ40" s="118">
        <v>-2</v>
      </c>
      <c r="JK40" s="118">
        <v>-2</v>
      </c>
      <c r="JL40" s="118">
        <v>-2</v>
      </c>
      <c r="JM40" s="118">
        <v>-2</v>
      </c>
      <c r="JN40" s="118">
        <v>-2</v>
      </c>
      <c r="JO40" s="118">
        <v>-2</v>
      </c>
      <c r="JP40" s="118">
        <v>-2</v>
      </c>
      <c r="JQ40" s="118">
        <v>-2</v>
      </c>
      <c r="JR40" s="118">
        <v>-2</v>
      </c>
      <c r="JS40" s="118">
        <v>-2</v>
      </c>
      <c r="JT40" s="118">
        <v>-2</v>
      </c>
      <c r="JU40" s="118">
        <v>-2</v>
      </c>
      <c r="JV40" s="118">
        <v>-2</v>
      </c>
      <c r="JW40" s="118">
        <v>-2</v>
      </c>
      <c r="JX40" s="118">
        <v>-2</v>
      </c>
      <c r="JY40" s="118">
        <v>-2</v>
      </c>
      <c r="JZ40" s="118">
        <v>-2</v>
      </c>
      <c r="KA40" s="118">
        <v>-2</v>
      </c>
      <c r="KB40" s="118">
        <v>-2</v>
      </c>
      <c r="KC40" s="118">
        <v>-2</v>
      </c>
      <c r="KD40" s="118">
        <v>-2</v>
      </c>
      <c r="KE40" s="118">
        <v>-2</v>
      </c>
      <c r="KF40" s="118">
        <v>-2</v>
      </c>
      <c r="KG40" s="118">
        <v>-2</v>
      </c>
      <c r="KH40" s="118">
        <v>-2</v>
      </c>
      <c r="KI40" s="118">
        <v>-2</v>
      </c>
      <c r="KJ40" s="118">
        <v>-2</v>
      </c>
      <c r="KK40" s="118">
        <v>-2</v>
      </c>
      <c r="KL40" s="118">
        <v>-2</v>
      </c>
      <c r="KM40" s="118">
        <v>-2</v>
      </c>
      <c r="KN40" s="118">
        <v>-2</v>
      </c>
      <c r="KO40" s="118">
        <v>-2</v>
      </c>
      <c r="KP40" s="118">
        <v>-2</v>
      </c>
      <c r="KQ40" s="118">
        <v>-2</v>
      </c>
      <c r="KR40" s="118">
        <v>-2</v>
      </c>
      <c r="KS40" s="118">
        <v>-2</v>
      </c>
      <c r="KT40" s="118">
        <v>-2</v>
      </c>
      <c r="KU40" s="118">
        <v>-2</v>
      </c>
      <c r="KV40" s="118">
        <v>-2</v>
      </c>
      <c r="KW40" s="118">
        <v>-2</v>
      </c>
      <c r="KX40" s="118">
        <v>-2</v>
      </c>
      <c r="KY40" s="118">
        <v>-2</v>
      </c>
      <c r="KZ40" s="118">
        <v>-2</v>
      </c>
      <c r="LA40" s="118">
        <v>-2</v>
      </c>
      <c r="LB40" s="118">
        <v>-2</v>
      </c>
      <c r="LC40" s="118">
        <v>-2</v>
      </c>
      <c r="LD40" s="118">
        <v>-2</v>
      </c>
      <c r="LE40" s="118">
        <v>-2</v>
      </c>
      <c r="LF40" s="118">
        <v>-2</v>
      </c>
      <c r="LG40" s="118">
        <v>-2</v>
      </c>
      <c r="LH40" s="118">
        <v>-2</v>
      </c>
      <c r="LI40" s="118">
        <v>-2</v>
      </c>
      <c r="LJ40" s="118">
        <v>-2</v>
      </c>
      <c r="LK40" s="118">
        <v>-2</v>
      </c>
      <c r="LL40" s="118">
        <v>-2</v>
      </c>
      <c r="LM40" s="118">
        <v>-2</v>
      </c>
      <c r="LN40" s="118">
        <v>-2</v>
      </c>
      <c r="LO40" s="118">
        <v>-2</v>
      </c>
      <c r="LP40" s="118">
        <v>-2</v>
      </c>
      <c r="LQ40" s="118">
        <v>-2</v>
      </c>
      <c r="LR40" s="118">
        <v>-2</v>
      </c>
      <c r="LS40" s="118">
        <v>-2</v>
      </c>
      <c r="LT40" s="118">
        <v>-2</v>
      </c>
      <c r="LU40" s="118">
        <v>-2</v>
      </c>
      <c r="LV40" s="118">
        <v>-2</v>
      </c>
      <c r="LW40" s="118">
        <v>-2</v>
      </c>
      <c r="LX40" s="118">
        <v>-2</v>
      </c>
      <c r="LY40" s="118">
        <v>-2</v>
      </c>
      <c r="LZ40" s="118">
        <v>-2</v>
      </c>
      <c r="MA40" s="118">
        <v>-2</v>
      </c>
      <c r="MB40" s="118">
        <v>-2</v>
      </c>
      <c r="MC40" s="118">
        <v>-2</v>
      </c>
      <c r="MD40" s="118">
        <v>-2</v>
      </c>
      <c r="ME40" s="118">
        <v>-2</v>
      </c>
      <c r="MF40" s="118">
        <v>-2</v>
      </c>
      <c r="MG40" s="118">
        <v>-2</v>
      </c>
      <c r="MH40" s="118">
        <v>-2</v>
      </c>
      <c r="MI40" s="118">
        <v>-2</v>
      </c>
      <c r="MJ40" s="118">
        <v>-2</v>
      </c>
      <c r="MK40" s="118">
        <v>-2</v>
      </c>
      <c r="ML40" s="118">
        <v>-2</v>
      </c>
      <c r="MM40" s="118">
        <v>-2</v>
      </c>
      <c r="MN40" s="118">
        <v>-2</v>
      </c>
      <c r="MO40" s="118">
        <v>-2</v>
      </c>
      <c r="MP40" s="118">
        <v>-2</v>
      </c>
      <c r="MQ40" s="118">
        <v>-2</v>
      </c>
      <c r="MR40" s="118">
        <v>-2</v>
      </c>
      <c r="MS40" s="118">
        <v>-2</v>
      </c>
      <c r="MT40" s="118">
        <v>-2</v>
      </c>
      <c r="MU40" s="118">
        <v>-2</v>
      </c>
      <c r="MV40" s="118">
        <v>-2</v>
      </c>
      <c r="MW40" s="118">
        <v>-2</v>
      </c>
    </row>
    <row r="41" spans="1:361" x14ac:dyDescent="0.35">
      <c r="A41" s="145" t="s">
        <v>251</v>
      </c>
      <c r="B41" s="118">
        <v>2.3E-2</v>
      </c>
      <c r="C41" s="118">
        <v>4.5999999999999999E-2</v>
      </c>
      <c r="D41" s="118">
        <v>6.8000000000000005E-2</v>
      </c>
      <c r="E41" s="118">
        <v>9.0999999999999998E-2</v>
      </c>
      <c r="F41" s="118">
        <v>0.114</v>
      </c>
      <c r="G41" s="118">
        <v>0.13700000000000001</v>
      </c>
      <c r="H41" s="118">
        <v>0.159</v>
      </c>
      <c r="I41" s="118">
        <v>0.182</v>
      </c>
      <c r="J41" s="118">
        <v>0.20499999999999999</v>
      </c>
      <c r="K41" s="118">
        <v>0.22800000000000001</v>
      </c>
      <c r="L41" s="118">
        <v>0.251</v>
      </c>
      <c r="M41" s="118">
        <v>0.27300000000000002</v>
      </c>
      <c r="N41" s="118">
        <v>0.29599999999999999</v>
      </c>
      <c r="O41" s="118">
        <v>0.31900000000000001</v>
      </c>
      <c r="P41" s="118">
        <v>0.34200000000000003</v>
      </c>
      <c r="Q41" s="118">
        <v>0.36499999999999999</v>
      </c>
      <c r="R41" s="118">
        <v>0.38700000000000001</v>
      </c>
      <c r="S41" s="118">
        <v>0.41</v>
      </c>
      <c r="T41" s="118">
        <v>0.433</v>
      </c>
      <c r="U41" s="118">
        <v>0.45600000000000002</v>
      </c>
      <c r="V41" s="118">
        <v>0.47799999999999998</v>
      </c>
      <c r="W41" s="118">
        <v>0.501</v>
      </c>
      <c r="X41" s="118">
        <v>0.52400000000000002</v>
      </c>
      <c r="Y41" s="118">
        <v>0.54700000000000004</v>
      </c>
      <c r="Z41" s="118">
        <v>0.56999999999999995</v>
      </c>
      <c r="AA41" s="118">
        <v>0.59199999999999997</v>
      </c>
      <c r="AB41" s="118">
        <v>0.61499999999999999</v>
      </c>
      <c r="AC41" s="118">
        <v>0.63800000000000001</v>
      </c>
      <c r="AD41" s="118">
        <v>0.66100000000000003</v>
      </c>
      <c r="AE41" s="118">
        <v>0.68300000000000005</v>
      </c>
      <c r="AF41" s="118">
        <v>0.91100000000000003</v>
      </c>
      <c r="AG41" s="118">
        <v>1.139</v>
      </c>
      <c r="AH41" s="118">
        <v>1.367</v>
      </c>
      <c r="AI41" s="118">
        <v>1.595</v>
      </c>
      <c r="AJ41" s="118">
        <v>1.823</v>
      </c>
      <c r="AK41" s="118">
        <v>2.0499999999999998</v>
      </c>
      <c r="AL41" s="118">
        <v>2.3E-2</v>
      </c>
      <c r="AM41" s="118">
        <v>4.5999999999999999E-2</v>
      </c>
      <c r="AN41" s="118">
        <v>6.8000000000000005E-2</v>
      </c>
      <c r="AO41" s="118">
        <v>9.0999999999999998E-2</v>
      </c>
      <c r="AP41" s="118">
        <v>0.114</v>
      </c>
      <c r="AQ41" s="118">
        <v>0.13700000000000001</v>
      </c>
      <c r="AR41" s="118">
        <v>0.159</v>
      </c>
      <c r="AS41" s="118">
        <v>0.182</v>
      </c>
      <c r="AT41" s="118">
        <v>0.20499999999999999</v>
      </c>
      <c r="AU41" s="118">
        <v>0.22800000000000001</v>
      </c>
      <c r="AV41" s="118">
        <v>0.251</v>
      </c>
      <c r="AW41" s="118">
        <v>0.27300000000000002</v>
      </c>
      <c r="AX41" s="118">
        <v>0.29599999999999999</v>
      </c>
      <c r="AY41" s="118">
        <v>0.31900000000000001</v>
      </c>
      <c r="AZ41" s="118">
        <v>0.34200000000000003</v>
      </c>
      <c r="BA41" s="118">
        <v>0.36499999999999999</v>
      </c>
      <c r="BB41" s="118">
        <v>0.38700000000000001</v>
      </c>
      <c r="BC41" s="118">
        <v>0.41</v>
      </c>
      <c r="BD41" s="118">
        <v>0.433</v>
      </c>
      <c r="BE41" s="118">
        <v>0.45600000000000002</v>
      </c>
      <c r="BF41" s="118">
        <v>0.47799999999999998</v>
      </c>
      <c r="BG41" s="118">
        <v>0.501</v>
      </c>
      <c r="BH41" s="118">
        <v>0.52400000000000002</v>
      </c>
      <c r="BI41" s="118">
        <v>0.54700000000000004</v>
      </c>
      <c r="BJ41" s="118">
        <v>0.56999999999999995</v>
      </c>
      <c r="BK41" s="118">
        <v>0.59199999999999997</v>
      </c>
      <c r="BL41" s="118">
        <v>0.61499999999999999</v>
      </c>
      <c r="BM41" s="118">
        <v>0.63800000000000001</v>
      </c>
      <c r="BN41" s="118">
        <v>0.66100000000000003</v>
      </c>
      <c r="BO41" s="118">
        <v>0.68300000000000005</v>
      </c>
      <c r="BP41" s="118">
        <v>0.91100000000000003</v>
      </c>
      <c r="BQ41" s="118">
        <v>1.139</v>
      </c>
      <c r="BR41" s="118">
        <v>1.367</v>
      </c>
      <c r="BS41" s="118">
        <v>1.595</v>
      </c>
      <c r="BT41" s="118">
        <v>1.823</v>
      </c>
      <c r="BU41" s="118">
        <v>2.0499999999999998</v>
      </c>
      <c r="BV41" s="118">
        <v>9.5000000000000001E-2</v>
      </c>
      <c r="BW41" s="118">
        <v>0.189</v>
      </c>
      <c r="BX41" s="118">
        <v>0.28399999999999997</v>
      </c>
      <c r="BY41" s="118">
        <v>0.379</v>
      </c>
      <c r="BZ41" s="118">
        <v>0.47399999999999998</v>
      </c>
      <c r="CA41" s="118">
        <v>0.56799999999999995</v>
      </c>
      <c r="CB41" s="118">
        <v>0.66300000000000003</v>
      </c>
      <c r="CC41" s="118">
        <v>0.75800000000000001</v>
      </c>
      <c r="CD41" s="118">
        <v>0.85299999999999998</v>
      </c>
      <c r="CE41" s="118">
        <v>0.94699999999999995</v>
      </c>
      <c r="CF41" s="118">
        <v>1.042</v>
      </c>
      <c r="CG41" s="118">
        <v>1.137</v>
      </c>
      <c r="CH41" s="118">
        <v>1.232</v>
      </c>
      <c r="CI41" s="118">
        <v>1.3260000000000001</v>
      </c>
      <c r="CJ41" s="118">
        <v>1.421</v>
      </c>
      <c r="CK41" s="118">
        <v>1.516</v>
      </c>
      <c r="CL41" s="118">
        <v>1.61</v>
      </c>
      <c r="CM41" s="118">
        <v>1.7050000000000001</v>
      </c>
      <c r="CN41" s="118">
        <v>1.8</v>
      </c>
      <c r="CO41" s="118">
        <v>1.895</v>
      </c>
      <c r="CP41" s="118">
        <v>1.9890000000000001</v>
      </c>
      <c r="CQ41" s="118">
        <v>2.0840000000000001</v>
      </c>
      <c r="CR41" s="118">
        <v>2.1789999999999998</v>
      </c>
      <c r="CS41" s="118">
        <v>2.274</v>
      </c>
      <c r="CT41" s="118">
        <v>2.3679999999999999</v>
      </c>
      <c r="CU41" s="118">
        <v>2.4630000000000001</v>
      </c>
      <c r="CV41" s="118">
        <v>2.5579999999999998</v>
      </c>
      <c r="CW41" s="118">
        <v>2.6520000000000001</v>
      </c>
      <c r="CX41" s="118">
        <v>2.7469999999999999</v>
      </c>
      <c r="CY41" s="118">
        <v>2.8420000000000001</v>
      </c>
      <c r="CZ41" s="118">
        <v>3.7890000000000001</v>
      </c>
      <c r="DA41" s="118">
        <v>4.7370000000000001</v>
      </c>
      <c r="DB41" s="118">
        <v>5.6840000000000002</v>
      </c>
      <c r="DC41" s="118">
        <v>6.6310000000000002</v>
      </c>
      <c r="DD41" s="118">
        <v>7.5789999999999997</v>
      </c>
      <c r="DE41" s="118">
        <v>8.5259999999999998</v>
      </c>
      <c r="DF41" s="118">
        <v>9.5000000000000001E-2</v>
      </c>
      <c r="DG41" s="118">
        <v>0.189</v>
      </c>
      <c r="DH41" s="118">
        <v>0.28399999999999997</v>
      </c>
      <c r="DI41" s="118">
        <v>0.379</v>
      </c>
      <c r="DJ41" s="118">
        <v>0.47399999999999998</v>
      </c>
      <c r="DK41" s="118">
        <v>0.56799999999999995</v>
      </c>
      <c r="DL41" s="118">
        <v>0.66300000000000003</v>
      </c>
      <c r="DM41" s="118">
        <v>0.75800000000000001</v>
      </c>
      <c r="DN41" s="118">
        <v>0.85299999999999998</v>
      </c>
      <c r="DO41" s="118">
        <v>0.94699999999999995</v>
      </c>
      <c r="DP41" s="118">
        <v>1.042</v>
      </c>
      <c r="DQ41" s="118">
        <v>1.137</v>
      </c>
      <c r="DR41" s="118">
        <v>1.232</v>
      </c>
      <c r="DS41" s="118">
        <v>1.3260000000000001</v>
      </c>
      <c r="DT41" s="118">
        <v>1.421</v>
      </c>
      <c r="DU41" s="118">
        <v>1.516</v>
      </c>
      <c r="DV41" s="118">
        <v>1.61</v>
      </c>
      <c r="DW41" s="118">
        <v>1.7050000000000001</v>
      </c>
      <c r="DX41" s="118">
        <v>1.8</v>
      </c>
      <c r="DY41" s="118">
        <v>1.895</v>
      </c>
      <c r="DZ41" s="118">
        <v>1.9890000000000001</v>
      </c>
      <c r="EA41" s="118">
        <v>2.0840000000000001</v>
      </c>
      <c r="EB41" s="118">
        <v>2.1789999999999998</v>
      </c>
      <c r="EC41" s="118">
        <v>2.274</v>
      </c>
      <c r="ED41" s="118">
        <v>2.3679999999999999</v>
      </c>
      <c r="EE41" s="118">
        <v>2.4630000000000001</v>
      </c>
      <c r="EF41" s="118">
        <v>2.5579999999999998</v>
      </c>
      <c r="EG41" s="118">
        <v>2.6520000000000001</v>
      </c>
      <c r="EH41" s="118">
        <v>2.7469999999999999</v>
      </c>
      <c r="EI41" s="118">
        <v>2.8420000000000001</v>
      </c>
      <c r="EJ41" s="118">
        <v>3.7890000000000001</v>
      </c>
      <c r="EK41" s="118">
        <v>4.7370000000000001</v>
      </c>
      <c r="EL41" s="118">
        <v>5.6840000000000002</v>
      </c>
      <c r="EM41" s="118">
        <v>6.6310000000000002</v>
      </c>
      <c r="EN41" s="118">
        <v>7.5789999999999997</v>
      </c>
      <c r="EO41" s="118">
        <v>8.5259999999999998</v>
      </c>
      <c r="EP41" s="118">
        <v>0.318</v>
      </c>
      <c r="EQ41" s="118">
        <v>0.63600000000000001</v>
      </c>
      <c r="ER41" s="118">
        <v>0.95499999999999996</v>
      </c>
      <c r="ES41" s="118">
        <v>1.2729999999999999</v>
      </c>
      <c r="ET41" s="118">
        <v>1.591</v>
      </c>
      <c r="EU41" s="118">
        <v>1.909</v>
      </c>
      <c r="EV41" s="118">
        <v>2.2269999999999999</v>
      </c>
      <c r="EW41" s="118">
        <v>2.5449999999999999</v>
      </c>
      <c r="EX41" s="118">
        <v>2.8639999999999999</v>
      </c>
      <c r="EY41" s="118">
        <v>3.1819999999999999</v>
      </c>
      <c r="EZ41" s="118">
        <v>3.5</v>
      </c>
      <c r="FA41" s="118">
        <v>3.8180000000000001</v>
      </c>
      <c r="FB41" s="118">
        <v>4.1360000000000001</v>
      </c>
      <c r="FC41" s="118">
        <v>4.4539999999999997</v>
      </c>
      <c r="FD41" s="118">
        <v>4.7729999999999997</v>
      </c>
      <c r="FE41" s="118">
        <v>5.0910000000000002</v>
      </c>
      <c r="FF41" s="118">
        <v>5.4089999999999998</v>
      </c>
      <c r="FG41" s="118">
        <v>5.7270000000000003</v>
      </c>
      <c r="FH41" s="118">
        <v>6.0449999999999999</v>
      </c>
      <c r="FI41" s="118">
        <v>6.3639999999999999</v>
      </c>
      <c r="FJ41" s="118">
        <v>6.6820000000000004</v>
      </c>
      <c r="FK41" s="118">
        <v>7</v>
      </c>
      <c r="FL41" s="118">
        <v>7.3179999999999996</v>
      </c>
      <c r="FM41" s="118">
        <v>7.6360000000000001</v>
      </c>
      <c r="FN41" s="118">
        <v>7.9539999999999997</v>
      </c>
      <c r="FO41" s="118">
        <v>8.2729999999999997</v>
      </c>
      <c r="FP41" s="118">
        <v>8.5909999999999993</v>
      </c>
      <c r="FQ41" s="118">
        <v>8.9090000000000007</v>
      </c>
      <c r="FR41" s="118">
        <v>9.2270000000000003</v>
      </c>
      <c r="FS41" s="118">
        <v>9.5449999999999999</v>
      </c>
      <c r="FT41" s="118">
        <v>12.727</v>
      </c>
      <c r="FU41" s="118">
        <v>15.909000000000001</v>
      </c>
      <c r="FV41" s="118">
        <v>19.091000000000001</v>
      </c>
      <c r="FW41" s="118">
        <v>22.271999999999998</v>
      </c>
      <c r="FX41" s="118">
        <v>25.454000000000001</v>
      </c>
      <c r="FY41" s="118">
        <v>28.635999999999999</v>
      </c>
      <c r="FZ41" s="118">
        <v>4.1000000000000002E-2</v>
      </c>
      <c r="GA41" s="118">
        <v>8.2000000000000003E-2</v>
      </c>
      <c r="GB41" s="118">
        <v>0.123</v>
      </c>
      <c r="GC41" s="118">
        <v>0.16400000000000001</v>
      </c>
      <c r="GD41" s="118">
        <v>0.20499999999999999</v>
      </c>
      <c r="GE41" s="118">
        <v>0.247</v>
      </c>
      <c r="GF41" s="118">
        <v>0.28799999999999998</v>
      </c>
      <c r="GG41" s="118">
        <v>0.32900000000000001</v>
      </c>
      <c r="GH41" s="118">
        <v>0.37</v>
      </c>
      <c r="GI41" s="118">
        <v>0.41099999999999998</v>
      </c>
      <c r="GJ41" s="118">
        <v>0.45200000000000001</v>
      </c>
      <c r="GK41" s="118">
        <v>0.49299999999999999</v>
      </c>
      <c r="GL41" s="118">
        <v>0.53400000000000003</v>
      </c>
      <c r="GM41" s="118">
        <v>0.57499999999999996</v>
      </c>
      <c r="GN41" s="118">
        <v>0.61599999999999999</v>
      </c>
      <c r="GO41" s="118">
        <v>0.65800000000000003</v>
      </c>
      <c r="GP41" s="118">
        <v>0.69899999999999995</v>
      </c>
      <c r="GQ41" s="118">
        <v>0.74</v>
      </c>
      <c r="GR41" s="118">
        <v>0.78100000000000003</v>
      </c>
      <c r="GS41" s="118">
        <v>0.82199999999999995</v>
      </c>
      <c r="GT41" s="118">
        <v>0.86299999999999999</v>
      </c>
      <c r="GU41" s="118">
        <v>0.90400000000000003</v>
      </c>
      <c r="GV41" s="118">
        <v>0.94499999999999995</v>
      </c>
      <c r="GW41" s="118">
        <v>0.98599999999999999</v>
      </c>
      <c r="GX41" s="118">
        <v>1.0269999999999999</v>
      </c>
      <c r="GY41" s="118">
        <v>1.069</v>
      </c>
      <c r="GZ41" s="118">
        <v>1.1100000000000001</v>
      </c>
      <c r="HA41" s="118">
        <v>1.151</v>
      </c>
      <c r="HB41" s="118">
        <v>1.1919999999999999</v>
      </c>
      <c r="HC41" s="118">
        <v>1.2330000000000001</v>
      </c>
      <c r="HD41" s="118">
        <v>1.6439999999999999</v>
      </c>
      <c r="HE41" s="118">
        <v>2.0550000000000002</v>
      </c>
      <c r="HF41" s="118">
        <v>2.4660000000000002</v>
      </c>
      <c r="HG41" s="118">
        <v>2.8769999999999998</v>
      </c>
      <c r="HH41" s="118">
        <v>3.2879999999999998</v>
      </c>
      <c r="HI41" s="118">
        <v>3.6989999999999998</v>
      </c>
      <c r="HJ41" s="118">
        <v>0</v>
      </c>
      <c r="HK41" s="118">
        <v>0</v>
      </c>
      <c r="HL41" s="118">
        <v>0</v>
      </c>
      <c r="HM41" s="118">
        <v>0</v>
      </c>
      <c r="HN41" s="118">
        <v>0</v>
      </c>
      <c r="HO41" s="118">
        <v>0</v>
      </c>
      <c r="HP41" s="118">
        <v>0</v>
      </c>
      <c r="HQ41" s="118">
        <v>0</v>
      </c>
      <c r="HR41" s="118">
        <v>0</v>
      </c>
      <c r="HS41" s="118">
        <v>0</v>
      </c>
      <c r="HT41" s="118">
        <v>0</v>
      </c>
      <c r="HU41" s="118">
        <v>0</v>
      </c>
      <c r="HV41" s="118">
        <v>0</v>
      </c>
      <c r="HW41" s="118">
        <v>0</v>
      </c>
      <c r="HX41" s="118">
        <v>0</v>
      </c>
      <c r="HY41" s="118">
        <v>0</v>
      </c>
      <c r="HZ41" s="118">
        <v>0</v>
      </c>
      <c r="IA41" s="118">
        <v>0</v>
      </c>
      <c r="IB41" s="118">
        <v>0</v>
      </c>
      <c r="IC41" s="118">
        <v>0</v>
      </c>
      <c r="ID41" s="118">
        <v>0</v>
      </c>
      <c r="IE41" s="118">
        <v>0</v>
      </c>
      <c r="IF41" s="118">
        <v>0</v>
      </c>
      <c r="IG41" s="118">
        <v>0</v>
      </c>
      <c r="IH41" s="118">
        <v>0</v>
      </c>
      <c r="II41" s="118">
        <v>0</v>
      </c>
      <c r="IJ41" s="118">
        <v>0</v>
      </c>
      <c r="IK41" s="118">
        <v>0</v>
      </c>
      <c r="IL41" s="118">
        <v>0</v>
      </c>
      <c r="IM41" s="118">
        <v>0</v>
      </c>
      <c r="IN41" s="118">
        <v>0</v>
      </c>
      <c r="IO41" s="118">
        <v>0</v>
      </c>
      <c r="IP41" s="118">
        <v>0</v>
      </c>
      <c r="IQ41" s="118">
        <v>0</v>
      </c>
      <c r="IR41" s="118">
        <v>0</v>
      </c>
      <c r="IS41" s="118">
        <v>0</v>
      </c>
      <c r="IT41" s="118">
        <v>0</v>
      </c>
      <c r="IU41" s="118">
        <v>0</v>
      </c>
      <c r="IV41" s="118">
        <v>0</v>
      </c>
      <c r="IW41" s="118">
        <v>0</v>
      </c>
      <c r="IX41" s="118">
        <v>0</v>
      </c>
      <c r="IY41" s="118">
        <v>0</v>
      </c>
      <c r="IZ41" s="118">
        <v>0</v>
      </c>
      <c r="JA41" s="118">
        <v>0</v>
      </c>
      <c r="JB41" s="118">
        <v>0</v>
      </c>
      <c r="JC41" s="118">
        <v>0</v>
      </c>
      <c r="JD41" s="118">
        <v>0</v>
      </c>
      <c r="JE41" s="118">
        <v>0</v>
      </c>
      <c r="JF41" s="118">
        <v>0</v>
      </c>
      <c r="JG41" s="118">
        <v>0</v>
      </c>
      <c r="JH41" s="118">
        <v>0</v>
      </c>
      <c r="JI41" s="118">
        <v>0</v>
      </c>
      <c r="JJ41" s="118">
        <v>0</v>
      </c>
      <c r="JK41" s="118">
        <v>0</v>
      </c>
      <c r="JL41" s="118">
        <v>0</v>
      </c>
      <c r="JM41" s="118">
        <v>0</v>
      </c>
      <c r="JN41" s="118">
        <v>0</v>
      </c>
      <c r="JO41" s="118">
        <v>0</v>
      </c>
      <c r="JP41" s="118">
        <v>0</v>
      </c>
      <c r="JQ41" s="118">
        <v>0</v>
      </c>
      <c r="JR41" s="118">
        <v>0</v>
      </c>
      <c r="JS41" s="118">
        <v>0</v>
      </c>
      <c r="JT41" s="118">
        <v>0</v>
      </c>
      <c r="JU41" s="118">
        <v>0</v>
      </c>
      <c r="JV41" s="118">
        <v>0</v>
      </c>
      <c r="JW41" s="118">
        <v>0</v>
      </c>
      <c r="JX41" s="118">
        <v>0</v>
      </c>
      <c r="JY41" s="118">
        <v>0</v>
      </c>
      <c r="JZ41" s="118">
        <v>0</v>
      </c>
      <c r="KA41" s="118">
        <v>0</v>
      </c>
      <c r="KB41" s="118">
        <v>0</v>
      </c>
      <c r="KC41" s="118">
        <v>0</v>
      </c>
      <c r="KD41" s="118">
        <v>0</v>
      </c>
      <c r="KE41" s="118">
        <v>0</v>
      </c>
      <c r="KF41" s="118">
        <v>0</v>
      </c>
      <c r="KG41" s="118">
        <v>0</v>
      </c>
      <c r="KH41" s="118">
        <v>0</v>
      </c>
      <c r="KI41" s="118">
        <v>0</v>
      </c>
      <c r="KJ41" s="118">
        <v>0</v>
      </c>
      <c r="KK41" s="118">
        <v>0</v>
      </c>
      <c r="KL41" s="118">
        <v>0</v>
      </c>
      <c r="KM41" s="118">
        <v>0</v>
      </c>
      <c r="KN41" s="118">
        <v>0</v>
      </c>
      <c r="KO41" s="118">
        <v>0</v>
      </c>
      <c r="KP41" s="118">
        <v>0</v>
      </c>
      <c r="KQ41" s="118">
        <v>0</v>
      </c>
      <c r="KR41" s="118">
        <v>0</v>
      </c>
      <c r="KS41" s="118">
        <v>0</v>
      </c>
      <c r="KT41" s="118">
        <v>0</v>
      </c>
      <c r="KU41" s="118">
        <v>0</v>
      </c>
      <c r="KV41" s="118">
        <v>0</v>
      </c>
      <c r="KW41" s="118">
        <v>0</v>
      </c>
      <c r="KX41" s="118">
        <v>0</v>
      </c>
      <c r="KY41" s="118">
        <v>0</v>
      </c>
      <c r="KZ41" s="118">
        <v>0</v>
      </c>
      <c r="LA41" s="118">
        <v>0</v>
      </c>
      <c r="LB41" s="118">
        <v>0</v>
      </c>
      <c r="LC41" s="118">
        <v>0</v>
      </c>
      <c r="LD41" s="118">
        <v>0</v>
      </c>
      <c r="LE41" s="118">
        <v>0</v>
      </c>
      <c r="LF41" s="118">
        <v>0</v>
      </c>
      <c r="LG41" s="118">
        <v>0</v>
      </c>
      <c r="LH41" s="118">
        <v>0</v>
      </c>
      <c r="LI41" s="118">
        <v>0</v>
      </c>
      <c r="LJ41" s="118">
        <v>0</v>
      </c>
      <c r="LK41" s="118">
        <v>0</v>
      </c>
      <c r="LL41" s="118">
        <v>0</v>
      </c>
      <c r="LM41" s="118">
        <v>0</v>
      </c>
      <c r="LN41" s="118">
        <v>0</v>
      </c>
      <c r="LO41" s="118">
        <v>0</v>
      </c>
      <c r="LP41" s="118">
        <v>0</v>
      </c>
      <c r="LQ41" s="118">
        <v>0</v>
      </c>
      <c r="LR41" s="118">
        <v>0</v>
      </c>
      <c r="LS41" s="118">
        <v>0</v>
      </c>
      <c r="LT41" s="118">
        <v>0</v>
      </c>
      <c r="LU41" s="118">
        <v>0</v>
      </c>
      <c r="LV41" s="118">
        <v>0</v>
      </c>
      <c r="LW41" s="118">
        <v>0</v>
      </c>
      <c r="LX41" s="118">
        <v>0</v>
      </c>
      <c r="LY41" s="118">
        <v>0</v>
      </c>
      <c r="LZ41" s="118">
        <v>0</v>
      </c>
      <c r="MA41" s="118">
        <v>0</v>
      </c>
      <c r="MB41" s="118">
        <v>0</v>
      </c>
      <c r="MC41" s="118">
        <v>0</v>
      </c>
      <c r="MD41" s="118">
        <v>0</v>
      </c>
      <c r="ME41" s="118">
        <v>0</v>
      </c>
      <c r="MF41" s="118">
        <v>0</v>
      </c>
      <c r="MG41" s="118">
        <v>0</v>
      </c>
      <c r="MH41" s="118">
        <v>0</v>
      </c>
      <c r="MI41" s="118">
        <v>0</v>
      </c>
      <c r="MJ41" s="118">
        <v>0</v>
      </c>
      <c r="MK41" s="118">
        <v>0</v>
      </c>
      <c r="ML41" s="118">
        <v>0</v>
      </c>
      <c r="MM41" s="118">
        <v>0</v>
      </c>
      <c r="MN41" s="118">
        <v>0</v>
      </c>
      <c r="MO41" s="118">
        <v>0</v>
      </c>
      <c r="MP41" s="118">
        <v>0</v>
      </c>
      <c r="MQ41" s="118">
        <v>0</v>
      </c>
      <c r="MR41" s="118">
        <v>0</v>
      </c>
      <c r="MS41" s="118">
        <v>0</v>
      </c>
      <c r="MT41" s="118">
        <v>0</v>
      </c>
      <c r="MU41" s="118">
        <v>0</v>
      </c>
      <c r="MV41" s="118">
        <v>0</v>
      </c>
      <c r="MW41" s="118">
        <v>0</v>
      </c>
    </row>
    <row r="42" spans="1:361" x14ac:dyDescent="0.35">
      <c r="A42" s="145" t="s">
        <v>252</v>
      </c>
      <c r="B42" s="118">
        <v>-2</v>
      </c>
      <c r="C42" s="118">
        <v>-2</v>
      </c>
      <c r="D42" s="118">
        <v>-2</v>
      </c>
      <c r="E42" s="118">
        <v>-2</v>
      </c>
      <c r="F42" s="118">
        <v>-2</v>
      </c>
      <c r="G42" s="118">
        <v>-2</v>
      </c>
      <c r="H42" s="118">
        <v>-2</v>
      </c>
      <c r="I42" s="118">
        <v>-2</v>
      </c>
      <c r="J42" s="118">
        <v>-2</v>
      </c>
      <c r="K42" s="118">
        <v>-2</v>
      </c>
      <c r="L42" s="118">
        <v>-2</v>
      </c>
      <c r="M42" s="118">
        <v>-2</v>
      </c>
      <c r="N42" s="118">
        <v>-2</v>
      </c>
      <c r="O42" s="118">
        <v>-2</v>
      </c>
      <c r="P42" s="118">
        <v>-2</v>
      </c>
      <c r="Q42" s="118">
        <v>-2</v>
      </c>
      <c r="R42" s="118">
        <v>-2</v>
      </c>
      <c r="S42" s="118">
        <v>-2</v>
      </c>
      <c r="T42" s="118">
        <v>-2</v>
      </c>
      <c r="U42" s="118">
        <v>-2</v>
      </c>
      <c r="V42" s="118">
        <v>-2</v>
      </c>
      <c r="W42" s="118">
        <v>-2</v>
      </c>
      <c r="X42" s="118">
        <v>-2</v>
      </c>
      <c r="Y42" s="118">
        <v>-2</v>
      </c>
      <c r="Z42" s="118">
        <v>-2</v>
      </c>
      <c r="AA42" s="118">
        <v>-2</v>
      </c>
      <c r="AB42" s="118">
        <v>-2</v>
      </c>
      <c r="AC42" s="118">
        <v>-2</v>
      </c>
      <c r="AD42" s="118">
        <v>-2</v>
      </c>
      <c r="AE42" s="118">
        <v>-2</v>
      </c>
      <c r="AF42" s="118">
        <v>-2</v>
      </c>
      <c r="AG42" s="118">
        <v>-2</v>
      </c>
      <c r="AH42" s="118">
        <v>-2</v>
      </c>
      <c r="AI42" s="118">
        <v>-2</v>
      </c>
      <c r="AJ42" s="118">
        <v>-2</v>
      </c>
      <c r="AK42" s="118">
        <v>-2</v>
      </c>
      <c r="AL42" s="118">
        <v>-2</v>
      </c>
      <c r="AM42" s="118">
        <v>-2</v>
      </c>
      <c r="AN42" s="118">
        <v>-2</v>
      </c>
      <c r="AO42" s="118">
        <v>-2</v>
      </c>
      <c r="AP42" s="118">
        <v>-2</v>
      </c>
      <c r="AQ42" s="118">
        <v>-2</v>
      </c>
      <c r="AR42" s="118">
        <v>-2</v>
      </c>
      <c r="AS42" s="118">
        <v>-2</v>
      </c>
      <c r="AT42" s="118">
        <v>-2</v>
      </c>
      <c r="AU42" s="118">
        <v>-2</v>
      </c>
      <c r="AV42" s="118">
        <v>-2</v>
      </c>
      <c r="AW42" s="118">
        <v>-2</v>
      </c>
      <c r="AX42" s="118">
        <v>-2</v>
      </c>
      <c r="AY42" s="118">
        <v>-2</v>
      </c>
      <c r="AZ42" s="118">
        <v>-2</v>
      </c>
      <c r="BA42" s="118">
        <v>-2</v>
      </c>
      <c r="BB42" s="118">
        <v>-2</v>
      </c>
      <c r="BC42" s="118">
        <v>-2</v>
      </c>
      <c r="BD42" s="118">
        <v>-2</v>
      </c>
      <c r="BE42" s="118">
        <v>-2</v>
      </c>
      <c r="BF42" s="118">
        <v>-2</v>
      </c>
      <c r="BG42" s="118">
        <v>-2</v>
      </c>
      <c r="BH42" s="118">
        <v>-2</v>
      </c>
      <c r="BI42" s="118">
        <v>-2</v>
      </c>
      <c r="BJ42" s="118">
        <v>-2</v>
      </c>
      <c r="BK42" s="118">
        <v>-2</v>
      </c>
      <c r="BL42" s="118">
        <v>-2</v>
      </c>
      <c r="BM42" s="118">
        <v>-2</v>
      </c>
      <c r="BN42" s="118">
        <v>-2</v>
      </c>
      <c r="BO42" s="118">
        <v>-2</v>
      </c>
      <c r="BP42" s="118">
        <v>-2</v>
      </c>
      <c r="BQ42" s="118">
        <v>-2</v>
      </c>
      <c r="BR42" s="118">
        <v>-2</v>
      </c>
      <c r="BS42" s="118">
        <v>-2</v>
      </c>
      <c r="BT42" s="118">
        <v>-2</v>
      </c>
      <c r="BU42" s="118">
        <v>-2</v>
      </c>
      <c r="BV42" s="118">
        <v>-2</v>
      </c>
      <c r="BW42" s="118">
        <v>-2</v>
      </c>
      <c r="BX42" s="118">
        <v>-2</v>
      </c>
      <c r="BY42" s="118">
        <v>-2</v>
      </c>
      <c r="BZ42" s="118">
        <v>-2</v>
      </c>
      <c r="CA42" s="118">
        <v>-2</v>
      </c>
      <c r="CB42" s="118">
        <v>-2</v>
      </c>
      <c r="CC42" s="118">
        <v>-2</v>
      </c>
      <c r="CD42" s="118">
        <v>-2</v>
      </c>
      <c r="CE42" s="118">
        <v>-2</v>
      </c>
      <c r="CF42" s="118">
        <v>-2</v>
      </c>
      <c r="CG42" s="118">
        <v>-2</v>
      </c>
      <c r="CH42" s="118">
        <v>-2</v>
      </c>
      <c r="CI42" s="118">
        <v>-2</v>
      </c>
      <c r="CJ42" s="118">
        <v>-2</v>
      </c>
      <c r="CK42" s="118">
        <v>-2</v>
      </c>
      <c r="CL42" s="118">
        <v>-2</v>
      </c>
      <c r="CM42" s="118">
        <v>-2</v>
      </c>
      <c r="CN42" s="118">
        <v>-2</v>
      </c>
      <c r="CO42" s="118">
        <v>-2</v>
      </c>
      <c r="CP42" s="118">
        <v>-2</v>
      </c>
      <c r="CQ42" s="118">
        <v>-2</v>
      </c>
      <c r="CR42" s="118">
        <v>-2</v>
      </c>
      <c r="CS42" s="118">
        <v>-2</v>
      </c>
      <c r="CT42" s="118">
        <v>-2</v>
      </c>
      <c r="CU42" s="118">
        <v>-2</v>
      </c>
      <c r="CV42" s="118">
        <v>-2</v>
      </c>
      <c r="CW42" s="118">
        <v>-2</v>
      </c>
      <c r="CX42" s="118">
        <v>-2</v>
      </c>
      <c r="CY42" s="118">
        <v>-2</v>
      </c>
      <c r="CZ42" s="118">
        <v>-2</v>
      </c>
      <c r="DA42" s="118">
        <v>-2</v>
      </c>
      <c r="DB42" s="118">
        <v>-2</v>
      </c>
      <c r="DC42" s="118">
        <v>-2</v>
      </c>
      <c r="DD42" s="118">
        <v>-2</v>
      </c>
      <c r="DE42" s="118">
        <v>-2</v>
      </c>
      <c r="DF42" s="118">
        <v>-2</v>
      </c>
      <c r="DG42" s="118">
        <v>-2</v>
      </c>
      <c r="DH42" s="118">
        <v>-2</v>
      </c>
      <c r="DI42" s="118">
        <v>-2</v>
      </c>
      <c r="DJ42" s="118">
        <v>-2</v>
      </c>
      <c r="DK42" s="118">
        <v>-2</v>
      </c>
      <c r="DL42" s="118">
        <v>-2</v>
      </c>
      <c r="DM42" s="118">
        <v>-2</v>
      </c>
      <c r="DN42" s="118">
        <v>-2</v>
      </c>
      <c r="DO42" s="118">
        <v>-2</v>
      </c>
      <c r="DP42" s="118">
        <v>-2</v>
      </c>
      <c r="DQ42" s="118">
        <v>-2</v>
      </c>
      <c r="DR42" s="118">
        <v>-2</v>
      </c>
      <c r="DS42" s="118">
        <v>-2</v>
      </c>
      <c r="DT42" s="118">
        <v>-2</v>
      </c>
      <c r="DU42" s="118">
        <v>-2</v>
      </c>
      <c r="DV42" s="118">
        <v>-2</v>
      </c>
      <c r="DW42" s="118">
        <v>-2</v>
      </c>
      <c r="DX42" s="118">
        <v>-2</v>
      </c>
      <c r="DY42" s="118">
        <v>-2</v>
      </c>
      <c r="DZ42" s="118">
        <v>-2</v>
      </c>
      <c r="EA42" s="118">
        <v>-2</v>
      </c>
      <c r="EB42" s="118">
        <v>-2</v>
      </c>
      <c r="EC42" s="118">
        <v>-2</v>
      </c>
      <c r="ED42" s="118">
        <v>-2</v>
      </c>
      <c r="EE42" s="118">
        <v>-2</v>
      </c>
      <c r="EF42" s="118">
        <v>-2</v>
      </c>
      <c r="EG42" s="118">
        <v>-2</v>
      </c>
      <c r="EH42" s="118">
        <v>-2</v>
      </c>
      <c r="EI42" s="118">
        <v>-2</v>
      </c>
      <c r="EJ42" s="118">
        <v>-2</v>
      </c>
      <c r="EK42" s="118">
        <v>-2</v>
      </c>
      <c r="EL42" s="118">
        <v>-2</v>
      </c>
      <c r="EM42" s="118">
        <v>-2</v>
      </c>
      <c r="EN42" s="118">
        <v>-2</v>
      </c>
      <c r="EO42" s="118">
        <v>-2</v>
      </c>
      <c r="EP42" s="118">
        <v>-2</v>
      </c>
      <c r="EQ42" s="118">
        <v>-2</v>
      </c>
      <c r="ER42" s="118">
        <v>-2</v>
      </c>
      <c r="ES42" s="118">
        <v>-2</v>
      </c>
      <c r="ET42" s="118">
        <v>-2</v>
      </c>
      <c r="EU42" s="118">
        <v>-2</v>
      </c>
      <c r="EV42" s="118">
        <v>-2</v>
      </c>
      <c r="EW42" s="118">
        <v>-2</v>
      </c>
      <c r="EX42" s="118">
        <v>-2</v>
      </c>
      <c r="EY42" s="118">
        <v>-2</v>
      </c>
      <c r="EZ42" s="118">
        <v>-2</v>
      </c>
      <c r="FA42" s="118">
        <v>-2</v>
      </c>
      <c r="FB42" s="118">
        <v>-2</v>
      </c>
      <c r="FC42" s="118">
        <v>-2</v>
      </c>
      <c r="FD42" s="118">
        <v>-2</v>
      </c>
      <c r="FE42" s="118">
        <v>-2</v>
      </c>
      <c r="FF42" s="118">
        <v>-2</v>
      </c>
      <c r="FG42" s="118">
        <v>-2</v>
      </c>
      <c r="FH42" s="118">
        <v>-2</v>
      </c>
      <c r="FI42" s="118">
        <v>-2</v>
      </c>
      <c r="FJ42" s="118">
        <v>-2</v>
      </c>
      <c r="FK42" s="118">
        <v>-2</v>
      </c>
      <c r="FL42" s="118">
        <v>-2</v>
      </c>
      <c r="FM42" s="118">
        <v>-2</v>
      </c>
      <c r="FN42" s="118">
        <v>-2</v>
      </c>
      <c r="FO42" s="118">
        <v>-2</v>
      </c>
      <c r="FP42" s="118">
        <v>-2</v>
      </c>
      <c r="FQ42" s="118">
        <v>-2</v>
      </c>
      <c r="FR42" s="118">
        <v>-2</v>
      </c>
      <c r="FS42" s="118">
        <v>-2</v>
      </c>
      <c r="FT42" s="118">
        <v>-2</v>
      </c>
      <c r="FU42" s="118">
        <v>-2</v>
      </c>
      <c r="FV42" s="118">
        <v>-2</v>
      </c>
      <c r="FW42" s="118">
        <v>-2</v>
      </c>
      <c r="FX42" s="118">
        <v>-2</v>
      </c>
      <c r="FY42" s="118">
        <v>-2</v>
      </c>
      <c r="FZ42" s="118">
        <v>-2</v>
      </c>
      <c r="GA42" s="118">
        <v>-2</v>
      </c>
      <c r="GB42" s="118">
        <v>-2</v>
      </c>
      <c r="GC42" s="118">
        <v>-2</v>
      </c>
      <c r="GD42" s="118">
        <v>-2</v>
      </c>
      <c r="GE42" s="118">
        <v>-2</v>
      </c>
      <c r="GF42" s="118">
        <v>-2</v>
      </c>
      <c r="GG42" s="118">
        <v>-2</v>
      </c>
      <c r="GH42" s="118">
        <v>-2</v>
      </c>
      <c r="GI42" s="118">
        <v>-2</v>
      </c>
      <c r="GJ42" s="118">
        <v>-2</v>
      </c>
      <c r="GK42" s="118">
        <v>-2</v>
      </c>
      <c r="GL42" s="118">
        <v>-2</v>
      </c>
      <c r="GM42" s="118">
        <v>-2</v>
      </c>
      <c r="GN42" s="118">
        <v>-2</v>
      </c>
      <c r="GO42" s="118">
        <v>-2</v>
      </c>
      <c r="GP42" s="118">
        <v>-2</v>
      </c>
      <c r="GQ42" s="118">
        <v>-2</v>
      </c>
      <c r="GR42" s="118">
        <v>-2</v>
      </c>
      <c r="GS42" s="118">
        <v>-2</v>
      </c>
      <c r="GT42" s="118">
        <v>-2</v>
      </c>
      <c r="GU42" s="118">
        <v>-2</v>
      </c>
      <c r="GV42" s="118">
        <v>-2</v>
      </c>
      <c r="GW42" s="118">
        <v>-2</v>
      </c>
      <c r="GX42" s="118">
        <v>-2</v>
      </c>
      <c r="GY42" s="118">
        <v>-2</v>
      </c>
      <c r="GZ42" s="118">
        <v>-2</v>
      </c>
      <c r="HA42" s="118">
        <v>-2</v>
      </c>
      <c r="HB42" s="118">
        <v>-2</v>
      </c>
      <c r="HC42" s="118">
        <v>-2</v>
      </c>
      <c r="HD42" s="118">
        <v>-2</v>
      </c>
      <c r="HE42" s="118">
        <v>-2</v>
      </c>
      <c r="HF42" s="118">
        <v>-2</v>
      </c>
      <c r="HG42" s="118">
        <v>-2</v>
      </c>
      <c r="HH42" s="118">
        <v>-2</v>
      </c>
      <c r="HI42" s="118">
        <v>-2</v>
      </c>
      <c r="HJ42" s="118">
        <v>-2</v>
      </c>
      <c r="HK42" s="118">
        <v>-2</v>
      </c>
      <c r="HL42" s="118">
        <v>-2</v>
      </c>
      <c r="HM42" s="118">
        <v>-2</v>
      </c>
      <c r="HN42" s="118">
        <v>-2</v>
      </c>
      <c r="HO42" s="118">
        <v>-2</v>
      </c>
      <c r="HP42" s="118">
        <v>-2</v>
      </c>
      <c r="HQ42" s="118">
        <v>-2</v>
      </c>
      <c r="HR42" s="118">
        <v>-2</v>
      </c>
      <c r="HS42" s="118">
        <v>-2</v>
      </c>
      <c r="HT42" s="118">
        <v>-2</v>
      </c>
      <c r="HU42" s="118">
        <v>-2</v>
      </c>
      <c r="HV42" s="118">
        <v>-2</v>
      </c>
      <c r="HW42" s="118">
        <v>-2</v>
      </c>
      <c r="HX42" s="118">
        <v>-2</v>
      </c>
      <c r="HY42" s="118">
        <v>-2</v>
      </c>
      <c r="HZ42" s="118">
        <v>-2</v>
      </c>
      <c r="IA42" s="118">
        <v>-2</v>
      </c>
      <c r="IB42" s="118">
        <v>-2</v>
      </c>
      <c r="IC42" s="118">
        <v>-2</v>
      </c>
      <c r="ID42" s="118">
        <v>-2</v>
      </c>
      <c r="IE42" s="118">
        <v>-2</v>
      </c>
      <c r="IF42" s="118">
        <v>-2</v>
      </c>
      <c r="IG42" s="118">
        <v>-2</v>
      </c>
      <c r="IH42" s="118">
        <v>-2</v>
      </c>
      <c r="II42" s="118">
        <v>-2</v>
      </c>
      <c r="IJ42" s="118">
        <v>-2</v>
      </c>
      <c r="IK42" s="118">
        <v>-2</v>
      </c>
      <c r="IL42" s="118">
        <v>-2</v>
      </c>
      <c r="IM42" s="118">
        <v>-2</v>
      </c>
      <c r="IN42" s="118">
        <v>-2</v>
      </c>
      <c r="IO42" s="118">
        <v>-2</v>
      </c>
      <c r="IP42" s="118">
        <v>-2</v>
      </c>
      <c r="IQ42" s="118">
        <v>-2</v>
      </c>
      <c r="IR42" s="118">
        <v>-2</v>
      </c>
      <c r="IS42" s="118">
        <v>-2</v>
      </c>
      <c r="IT42" s="118">
        <v>-2</v>
      </c>
      <c r="IU42" s="118">
        <v>-2</v>
      </c>
      <c r="IV42" s="118">
        <v>-2</v>
      </c>
      <c r="IW42" s="118">
        <v>-2</v>
      </c>
      <c r="IX42" s="118">
        <v>-2</v>
      </c>
      <c r="IY42" s="118">
        <v>-2</v>
      </c>
      <c r="IZ42" s="118">
        <v>-2</v>
      </c>
      <c r="JA42" s="118">
        <v>-2</v>
      </c>
      <c r="JB42" s="118">
        <v>-2</v>
      </c>
      <c r="JC42" s="118">
        <v>-2</v>
      </c>
      <c r="JD42" s="118">
        <v>-2</v>
      </c>
      <c r="JE42" s="118">
        <v>-2</v>
      </c>
      <c r="JF42" s="118">
        <v>-2</v>
      </c>
      <c r="JG42" s="118">
        <v>-2</v>
      </c>
      <c r="JH42" s="118">
        <v>-2</v>
      </c>
      <c r="JI42" s="118">
        <v>-2</v>
      </c>
      <c r="JJ42" s="118">
        <v>-2</v>
      </c>
      <c r="JK42" s="118">
        <v>-2</v>
      </c>
      <c r="JL42" s="118">
        <v>-2</v>
      </c>
      <c r="JM42" s="118">
        <v>-2</v>
      </c>
      <c r="JN42" s="118">
        <v>-2</v>
      </c>
      <c r="JO42" s="118">
        <v>-2</v>
      </c>
      <c r="JP42" s="118">
        <v>-2</v>
      </c>
      <c r="JQ42" s="118">
        <v>-2</v>
      </c>
      <c r="JR42" s="118">
        <v>-2</v>
      </c>
      <c r="JS42" s="118">
        <v>-2</v>
      </c>
      <c r="JT42" s="118">
        <v>-2</v>
      </c>
      <c r="JU42" s="118">
        <v>-2</v>
      </c>
      <c r="JV42" s="118">
        <v>-2</v>
      </c>
      <c r="JW42" s="118">
        <v>-2</v>
      </c>
      <c r="JX42" s="118">
        <v>-2</v>
      </c>
      <c r="JY42" s="118">
        <v>-2</v>
      </c>
      <c r="JZ42" s="118">
        <v>-2</v>
      </c>
      <c r="KA42" s="118">
        <v>-2</v>
      </c>
      <c r="KB42" s="118">
        <v>-2</v>
      </c>
      <c r="KC42" s="118">
        <v>-2</v>
      </c>
      <c r="KD42" s="118">
        <v>-2</v>
      </c>
      <c r="KE42" s="118">
        <v>-2</v>
      </c>
      <c r="KF42" s="118">
        <v>-2</v>
      </c>
      <c r="KG42" s="118">
        <v>-2</v>
      </c>
      <c r="KH42" s="118">
        <v>-2</v>
      </c>
      <c r="KI42" s="118">
        <v>-2</v>
      </c>
      <c r="KJ42" s="118">
        <v>-2</v>
      </c>
      <c r="KK42" s="118">
        <v>-2</v>
      </c>
      <c r="KL42" s="118">
        <v>-2</v>
      </c>
      <c r="KM42" s="118">
        <v>-2</v>
      </c>
      <c r="KN42" s="118">
        <v>-2</v>
      </c>
      <c r="KO42" s="118">
        <v>-2</v>
      </c>
      <c r="KP42" s="118">
        <v>-2</v>
      </c>
      <c r="KQ42" s="118">
        <v>-2</v>
      </c>
      <c r="KR42" s="118">
        <v>-2</v>
      </c>
      <c r="KS42" s="118">
        <v>-2</v>
      </c>
      <c r="KT42" s="118">
        <v>-2</v>
      </c>
      <c r="KU42" s="118">
        <v>-2</v>
      </c>
      <c r="KV42" s="118">
        <v>-2</v>
      </c>
      <c r="KW42" s="118">
        <v>-2</v>
      </c>
      <c r="KX42" s="118">
        <v>-2</v>
      </c>
      <c r="KY42" s="118">
        <v>-2</v>
      </c>
      <c r="KZ42" s="118">
        <v>-2</v>
      </c>
      <c r="LA42" s="118">
        <v>-2</v>
      </c>
      <c r="LB42" s="118">
        <v>-2</v>
      </c>
      <c r="LC42" s="118">
        <v>-2</v>
      </c>
      <c r="LD42" s="118">
        <v>-2</v>
      </c>
      <c r="LE42" s="118">
        <v>-2</v>
      </c>
      <c r="LF42" s="118">
        <v>-2</v>
      </c>
      <c r="LG42" s="118">
        <v>-2</v>
      </c>
      <c r="LH42" s="118">
        <v>-2</v>
      </c>
      <c r="LI42" s="118">
        <v>-2</v>
      </c>
      <c r="LJ42" s="118">
        <v>-2</v>
      </c>
      <c r="LK42" s="118">
        <v>-2</v>
      </c>
      <c r="LL42" s="118">
        <v>-2</v>
      </c>
      <c r="LM42" s="118">
        <v>-2</v>
      </c>
      <c r="LN42" s="118">
        <v>-2</v>
      </c>
      <c r="LO42" s="118">
        <v>-2</v>
      </c>
      <c r="LP42" s="118">
        <v>-2</v>
      </c>
      <c r="LQ42" s="118">
        <v>-2</v>
      </c>
      <c r="LR42" s="118">
        <v>-2</v>
      </c>
      <c r="LS42" s="118">
        <v>-2</v>
      </c>
      <c r="LT42" s="118">
        <v>-2</v>
      </c>
      <c r="LU42" s="118">
        <v>-2</v>
      </c>
      <c r="LV42" s="118">
        <v>-2</v>
      </c>
      <c r="LW42" s="118">
        <v>-2</v>
      </c>
      <c r="LX42" s="118">
        <v>-2</v>
      </c>
      <c r="LY42" s="118">
        <v>-2</v>
      </c>
      <c r="LZ42" s="118">
        <v>-2</v>
      </c>
      <c r="MA42" s="118">
        <v>-2</v>
      </c>
      <c r="MB42" s="118">
        <v>-2</v>
      </c>
      <c r="MC42" s="118">
        <v>-2</v>
      </c>
      <c r="MD42" s="118">
        <v>-2</v>
      </c>
      <c r="ME42" s="118">
        <v>-2</v>
      </c>
      <c r="MF42" s="118">
        <v>-2</v>
      </c>
      <c r="MG42" s="118">
        <v>-2</v>
      </c>
      <c r="MH42" s="118">
        <v>-2</v>
      </c>
      <c r="MI42" s="118">
        <v>-2</v>
      </c>
      <c r="MJ42" s="118">
        <v>-2</v>
      </c>
      <c r="MK42" s="118">
        <v>-2</v>
      </c>
      <c r="ML42" s="118">
        <v>-2</v>
      </c>
      <c r="MM42" s="118">
        <v>-2</v>
      </c>
      <c r="MN42" s="118">
        <v>-2</v>
      </c>
      <c r="MO42" s="118">
        <v>-2</v>
      </c>
      <c r="MP42" s="118">
        <v>-2</v>
      </c>
      <c r="MQ42" s="118">
        <v>-2</v>
      </c>
      <c r="MR42" s="118">
        <v>-2</v>
      </c>
      <c r="MS42" s="118">
        <v>-2</v>
      </c>
      <c r="MT42" s="118">
        <v>-2</v>
      </c>
      <c r="MU42" s="118">
        <v>-2</v>
      </c>
      <c r="MV42" s="118">
        <v>-2</v>
      </c>
      <c r="MW42" s="118">
        <v>-2</v>
      </c>
    </row>
    <row r="43" spans="1:361" x14ac:dyDescent="0.35">
      <c r="A43" s="145" t="s">
        <v>253</v>
      </c>
      <c r="B43" s="118">
        <v>0.06</v>
      </c>
      <c r="C43" s="118">
        <v>0.12</v>
      </c>
      <c r="D43" s="118">
        <v>0.18</v>
      </c>
      <c r="E43" s="118">
        <v>0.24</v>
      </c>
      <c r="F43" s="118">
        <v>0.29899999999999999</v>
      </c>
      <c r="G43" s="118">
        <v>0.35899999999999999</v>
      </c>
      <c r="H43" s="118">
        <v>0.41899999999999998</v>
      </c>
      <c r="I43" s="118">
        <v>0.47899999999999998</v>
      </c>
      <c r="J43" s="118">
        <v>0.53900000000000003</v>
      </c>
      <c r="K43" s="118">
        <v>0.59899999999999998</v>
      </c>
      <c r="L43" s="118">
        <v>0.65900000000000003</v>
      </c>
      <c r="M43" s="118">
        <v>0.71899999999999997</v>
      </c>
      <c r="N43" s="118">
        <v>0.77900000000000003</v>
      </c>
      <c r="O43" s="118">
        <v>0.83799999999999997</v>
      </c>
      <c r="P43" s="118">
        <v>0.89800000000000002</v>
      </c>
      <c r="Q43" s="118">
        <v>0.95799999999999996</v>
      </c>
      <c r="R43" s="118">
        <v>1.018</v>
      </c>
      <c r="S43" s="118">
        <v>1.0780000000000001</v>
      </c>
      <c r="T43" s="118">
        <v>1.1379999999999999</v>
      </c>
      <c r="U43" s="118">
        <v>1.198</v>
      </c>
      <c r="V43" s="118">
        <v>1.258</v>
      </c>
      <c r="W43" s="118">
        <v>1.3180000000000001</v>
      </c>
      <c r="X43" s="118">
        <v>1.377</v>
      </c>
      <c r="Y43" s="118">
        <v>1.4370000000000001</v>
      </c>
      <c r="Z43" s="118">
        <v>1.4970000000000001</v>
      </c>
      <c r="AA43" s="118">
        <v>1.5569999999999999</v>
      </c>
      <c r="AB43" s="118">
        <v>1.617</v>
      </c>
      <c r="AC43" s="118">
        <v>1.677</v>
      </c>
      <c r="AD43" s="118">
        <v>1.7370000000000001</v>
      </c>
      <c r="AE43" s="118">
        <v>1.7969999999999999</v>
      </c>
      <c r="AF43" s="118">
        <v>2.3959999999999999</v>
      </c>
      <c r="AG43" s="118">
        <v>2.9940000000000002</v>
      </c>
      <c r="AH43" s="118">
        <v>3.593</v>
      </c>
      <c r="AI43" s="118">
        <v>4.1920000000000002</v>
      </c>
      <c r="AJ43" s="118">
        <v>4.7910000000000004</v>
      </c>
      <c r="AK43" s="118">
        <v>5.39</v>
      </c>
      <c r="AL43" s="118">
        <v>9.8000000000000004E-2</v>
      </c>
      <c r="AM43" s="118">
        <v>0.19600000000000001</v>
      </c>
      <c r="AN43" s="118">
        <v>0.29399999999999998</v>
      </c>
      <c r="AO43" s="118">
        <v>0.39200000000000002</v>
      </c>
      <c r="AP43" s="118">
        <v>0.49</v>
      </c>
      <c r="AQ43" s="118">
        <v>0.58799999999999997</v>
      </c>
      <c r="AR43" s="118">
        <v>0.68600000000000005</v>
      </c>
      <c r="AS43" s="118">
        <v>0.78400000000000003</v>
      </c>
      <c r="AT43" s="118">
        <v>0.88200000000000001</v>
      </c>
      <c r="AU43" s="118">
        <v>0.98099999999999998</v>
      </c>
      <c r="AV43" s="118">
        <v>1.079</v>
      </c>
      <c r="AW43" s="118">
        <v>1.177</v>
      </c>
      <c r="AX43" s="118">
        <v>1.2749999999999999</v>
      </c>
      <c r="AY43" s="118">
        <v>1.373</v>
      </c>
      <c r="AZ43" s="118">
        <v>1.4710000000000001</v>
      </c>
      <c r="BA43" s="118">
        <v>1.569</v>
      </c>
      <c r="BB43" s="118">
        <v>1.667</v>
      </c>
      <c r="BC43" s="118">
        <v>1.7649999999999999</v>
      </c>
      <c r="BD43" s="118">
        <v>1.863</v>
      </c>
      <c r="BE43" s="118">
        <v>1.9610000000000001</v>
      </c>
      <c r="BF43" s="118">
        <v>2.0590000000000002</v>
      </c>
      <c r="BG43" s="118">
        <v>2.157</v>
      </c>
      <c r="BH43" s="118">
        <v>2.2549999999999999</v>
      </c>
      <c r="BI43" s="118">
        <v>2.3530000000000002</v>
      </c>
      <c r="BJ43" s="118">
        <v>2.4510000000000001</v>
      </c>
      <c r="BK43" s="118">
        <v>2.5489999999999999</v>
      </c>
      <c r="BL43" s="118">
        <v>2.6469999999999998</v>
      </c>
      <c r="BM43" s="118">
        <v>2.7450000000000001</v>
      </c>
      <c r="BN43" s="118">
        <v>2.8439999999999999</v>
      </c>
      <c r="BO43" s="118">
        <v>2.9420000000000002</v>
      </c>
      <c r="BP43" s="118">
        <v>3.9220000000000002</v>
      </c>
      <c r="BQ43" s="118">
        <v>4.9029999999999996</v>
      </c>
      <c r="BR43" s="118">
        <v>5.883</v>
      </c>
      <c r="BS43" s="118">
        <v>6.8639999999999999</v>
      </c>
      <c r="BT43" s="118">
        <v>7.8440000000000003</v>
      </c>
      <c r="BU43" s="118">
        <v>8.8249999999999993</v>
      </c>
      <c r="BV43" s="118">
        <v>2.8000000000000001E-2</v>
      </c>
      <c r="BW43" s="118">
        <v>5.5E-2</v>
      </c>
      <c r="BX43" s="118">
        <v>8.3000000000000004E-2</v>
      </c>
      <c r="BY43" s="118">
        <v>0.11</v>
      </c>
      <c r="BZ43" s="118">
        <v>0.13800000000000001</v>
      </c>
      <c r="CA43" s="118">
        <v>0.16500000000000001</v>
      </c>
      <c r="CB43" s="118">
        <v>0.193</v>
      </c>
      <c r="CC43" s="118">
        <v>0.22</v>
      </c>
      <c r="CD43" s="118">
        <v>0.248</v>
      </c>
      <c r="CE43" s="118">
        <v>0.27500000000000002</v>
      </c>
      <c r="CF43" s="118">
        <v>0.30299999999999999</v>
      </c>
      <c r="CG43" s="118">
        <v>0.33100000000000002</v>
      </c>
      <c r="CH43" s="118">
        <v>0.35799999999999998</v>
      </c>
      <c r="CI43" s="118">
        <v>0.38600000000000001</v>
      </c>
      <c r="CJ43" s="118">
        <v>0.41299999999999998</v>
      </c>
      <c r="CK43" s="118">
        <v>0.441</v>
      </c>
      <c r="CL43" s="118">
        <v>0.46800000000000003</v>
      </c>
      <c r="CM43" s="118">
        <v>0.496</v>
      </c>
      <c r="CN43" s="118">
        <v>0.52300000000000002</v>
      </c>
      <c r="CO43" s="118">
        <v>0.55100000000000005</v>
      </c>
      <c r="CP43" s="118">
        <v>0.57799999999999996</v>
      </c>
      <c r="CQ43" s="118">
        <v>0.60599999999999998</v>
      </c>
      <c r="CR43" s="118">
        <v>0.63300000000000001</v>
      </c>
      <c r="CS43" s="118">
        <v>0.66100000000000003</v>
      </c>
      <c r="CT43" s="118">
        <v>0.68899999999999995</v>
      </c>
      <c r="CU43" s="118">
        <v>0.71599999999999997</v>
      </c>
      <c r="CV43" s="118">
        <v>0.74399999999999999</v>
      </c>
      <c r="CW43" s="118">
        <v>0.77100000000000002</v>
      </c>
      <c r="CX43" s="118">
        <v>0.79900000000000004</v>
      </c>
      <c r="CY43" s="118">
        <v>0.82599999999999996</v>
      </c>
      <c r="CZ43" s="118">
        <v>1.1020000000000001</v>
      </c>
      <c r="DA43" s="118">
        <v>1.377</v>
      </c>
      <c r="DB43" s="118">
        <v>1.653</v>
      </c>
      <c r="DC43" s="118">
        <v>1.9279999999999999</v>
      </c>
      <c r="DD43" s="118">
        <v>2.2029999999999998</v>
      </c>
      <c r="DE43" s="118">
        <v>2.4790000000000001</v>
      </c>
      <c r="DF43" s="118">
        <v>1.9E-2</v>
      </c>
      <c r="DG43" s="118">
        <v>3.7999999999999999E-2</v>
      </c>
      <c r="DH43" s="118">
        <v>5.8000000000000003E-2</v>
      </c>
      <c r="DI43" s="118">
        <v>7.6999999999999999E-2</v>
      </c>
      <c r="DJ43" s="118">
        <v>9.6000000000000002E-2</v>
      </c>
      <c r="DK43" s="118">
        <v>0.115</v>
      </c>
      <c r="DL43" s="118">
        <v>0.13400000000000001</v>
      </c>
      <c r="DM43" s="118">
        <v>0.153</v>
      </c>
      <c r="DN43" s="118">
        <v>0.17299999999999999</v>
      </c>
      <c r="DO43" s="118">
        <v>0.192</v>
      </c>
      <c r="DP43" s="118">
        <v>0.21099999999999999</v>
      </c>
      <c r="DQ43" s="118">
        <v>0.23</v>
      </c>
      <c r="DR43" s="118">
        <v>0.249</v>
      </c>
      <c r="DS43" s="118">
        <v>0.26800000000000002</v>
      </c>
      <c r="DT43" s="118">
        <v>0.28799999999999998</v>
      </c>
      <c r="DU43" s="118">
        <v>0.307</v>
      </c>
      <c r="DV43" s="118">
        <v>0.32600000000000001</v>
      </c>
      <c r="DW43" s="118">
        <v>0.34499999999999997</v>
      </c>
      <c r="DX43" s="118">
        <v>0.36399999999999999</v>
      </c>
      <c r="DY43" s="118">
        <v>0.38300000000000001</v>
      </c>
      <c r="DZ43" s="118">
        <v>0.40300000000000002</v>
      </c>
      <c r="EA43" s="118">
        <v>0.42199999999999999</v>
      </c>
      <c r="EB43" s="118">
        <v>0.441</v>
      </c>
      <c r="EC43" s="118">
        <v>0.46</v>
      </c>
      <c r="ED43" s="118">
        <v>0.47899999999999998</v>
      </c>
      <c r="EE43" s="118">
        <v>0.498</v>
      </c>
      <c r="EF43" s="118">
        <v>0.51800000000000002</v>
      </c>
      <c r="EG43" s="118">
        <v>0.53700000000000003</v>
      </c>
      <c r="EH43" s="118">
        <v>0.55600000000000005</v>
      </c>
      <c r="EI43" s="118">
        <v>0.57499999999999996</v>
      </c>
      <c r="EJ43" s="118">
        <v>0.76700000000000002</v>
      </c>
      <c r="EK43" s="118">
        <v>0.95799999999999996</v>
      </c>
      <c r="EL43" s="118">
        <v>1.1499999999999999</v>
      </c>
      <c r="EM43" s="118">
        <v>1.3420000000000001</v>
      </c>
      <c r="EN43" s="118">
        <v>1.5329999999999999</v>
      </c>
      <c r="EO43" s="118">
        <v>1.7250000000000001</v>
      </c>
      <c r="EP43" s="118">
        <v>5.3999999999999999E-2</v>
      </c>
      <c r="EQ43" s="118">
        <v>0.109</v>
      </c>
      <c r="ER43" s="118">
        <v>0.16300000000000001</v>
      </c>
      <c r="ES43" s="118">
        <v>0.217</v>
      </c>
      <c r="ET43" s="118">
        <v>0.27100000000000002</v>
      </c>
      <c r="EU43" s="118">
        <v>0.32600000000000001</v>
      </c>
      <c r="EV43" s="118">
        <v>0.38</v>
      </c>
      <c r="EW43" s="118">
        <v>0.434</v>
      </c>
      <c r="EX43" s="118">
        <v>0.48799999999999999</v>
      </c>
      <c r="EY43" s="118">
        <v>0.54300000000000004</v>
      </c>
      <c r="EZ43" s="118">
        <v>0.59699999999999998</v>
      </c>
      <c r="FA43" s="118">
        <v>0.65100000000000002</v>
      </c>
      <c r="FB43" s="118">
        <v>0.70499999999999996</v>
      </c>
      <c r="FC43" s="118">
        <v>0.76</v>
      </c>
      <c r="FD43" s="118">
        <v>0.81399999999999995</v>
      </c>
      <c r="FE43" s="118">
        <v>0.86799999999999999</v>
      </c>
      <c r="FF43" s="118">
        <v>0.92300000000000004</v>
      </c>
      <c r="FG43" s="118">
        <v>0.97699999999999998</v>
      </c>
      <c r="FH43" s="118">
        <v>1.0309999999999999</v>
      </c>
      <c r="FI43" s="118">
        <v>1.085</v>
      </c>
      <c r="FJ43" s="118">
        <v>1.1399999999999999</v>
      </c>
      <c r="FK43" s="118">
        <v>1.194</v>
      </c>
      <c r="FL43" s="118">
        <v>1.248</v>
      </c>
      <c r="FM43" s="118">
        <v>1.302</v>
      </c>
      <c r="FN43" s="118">
        <v>1.357</v>
      </c>
      <c r="FO43" s="118">
        <v>1.411</v>
      </c>
      <c r="FP43" s="118">
        <v>1.4650000000000001</v>
      </c>
      <c r="FQ43" s="118">
        <v>1.5189999999999999</v>
      </c>
      <c r="FR43" s="118">
        <v>1.5740000000000001</v>
      </c>
      <c r="FS43" s="118">
        <v>1.6279999999999999</v>
      </c>
      <c r="FT43" s="118">
        <v>2.1709999999999998</v>
      </c>
      <c r="FU43" s="118">
        <v>2.7130000000000001</v>
      </c>
      <c r="FV43" s="118">
        <v>3.2559999999999998</v>
      </c>
      <c r="FW43" s="118">
        <v>3.7989999999999999</v>
      </c>
      <c r="FX43" s="118">
        <v>4.3410000000000002</v>
      </c>
      <c r="FY43" s="118">
        <v>4.8840000000000003</v>
      </c>
      <c r="FZ43" s="118">
        <v>5.3999999999999999E-2</v>
      </c>
      <c r="GA43" s="118">
        <v>0.109</v>
      </c>
      <c r="GB43" s="118">
        <v>0.16300000000000001</v>
      </c>
      <c r="GC43" s="118">
        <v>0.217</v>
      </c>
      <c r="GD43" s="118">
        <v>0.27200000000000002</v>
      </c>
      <c r="GE43" s="118">
        <v>0.32600000000000001</v>
      </c>
      <c r="GF43" s="118">
        <v>0.38100000000000001</v>
      </c>
      <c r="GG43" s="118">
        <v>0.435</v>
      </c>
      <c r="GH43" s="118">
        <v>0.48899999999999999</v>
      </c>
      <c r="GI43" s="118">
        <v>0.54400000000000004</v>
      </c>
      <c r="GJ43" s="118">
        <v>0.59799999999999998</v>
      </c>
      <c r="GK43" s="118">
        <v>0.65200000000000002</v>
      </c>
      <c r="GL43" s="118">
        <v>0.70699999999999996</v>
      </c>
      <c r="GM43" s="118">
        <v>0.76100000000000001</v>
      </c>
      <c r="GN43" s="118">
        <v>0.81499999999999995</v>
      </c>
      <c r="GO43" s="118">
        <v>0.87</v>
      </c>
      <c r="GP43" s="118">
        <v>0.92400000000000004</v>
      </c>
      <c r="GQ43" s="118">
        <v>0.97799999999999998</v>
      </c>
      <c r="GR43" s="118">
        <v>1.0329999999999999</v>
      </c>
      <c r="GS43" s="118">
        <v>1.087</v>
      </c>
      <c r="GT43" s="118">
        <v>1.1419999999999999</v>
      </c>
      <c r="GU43" s="118">
        <v>1.196</v>
      </c>
      <c r="GV43" s="118">
        <v>1.25</v>
      </c>
      <c r="GW43" s="118">
        <v>1.3049999999999999</v>
      </c>
      <c r="GX43" s="118">
        <v>1.359</v>
      </c>
      <c r="GY43" s="118">
        <v>1.413</v>
      </c>
      <c r="GZ43" s="118">
        <v>1.468</v>
      </c>
      <c r="HA43" s="118">
        <v>1.522</v>
      </c>
      <c r="HB43" s="118">
        <v>1.5760000000000001</v>
      </c>
      <c r="HC43" s="118">
        <v>1.631</v>
      </c>
      <c r="HD43" s="118">
        <v>2.1739999999999999</v>
      </c>
      <c r="HE43" s="118">
        <v>2.718</v>
      </c>
      <c r="HF43" s="118">
        <v>3.262</v>
      </c>
      <c r="HG43" s="118">
        <v>3.8050000000000002</v>
      </c>
      <c r="HH43" s="118">
        <v>4.3490000000000002</v>
      </c>
      <c r="HI43" s="118">
        <v>4.8920000000000003</v>
      </c>
      <c r="HJ43" s="118">
        <v>0</v>
      </c>
      <c r="HK43" s="118">
        <v>0</v>
      </c>
      <c r="HL43" s="118">
        <v>0</v>
      </c>
      <c r="HM43" s="118">
        <v>0</v>
      </c>
      <c r="HN43" s="118">
        <v>0</v>
      </c>
      <c r="HO43" s="118">
        <v>0</v>
      </c>
      <c r="HP43" s="118">
        <v>0</v>
      </c>
      <c r="HQ43" s="118">
        <v>0</v>
      </c>
      <c r="HR43" s="118">
        <v>0</v>
      </c>
      <c r="HS43" s="118">
        <v>0</v>
      </c>
      <c r="HT43" s="118">
        <v>0</v>
      </c>
      <c r="HU43" s="118">
        <v>0</v>
      </c>
      <c r="HV43" s="118">
        <v>0</v>
      </c>
      <c r="HW43" s="118">
        <v>0</v>
      </c>
      <c r="HX43" s="118">
        <v>0</v>
      </c>
      <c r="HY43" s="118">
        <v>0</v>
      </c>
      <c r="HZ43" s="118">
        <v>0</v>
      </c>
      <c r="IA43" s="118">
        <v>0</v>
      </c>
      <c r="IB43" s="118">
        <v>0</v>
      </c>
      <c r="IC43" s="118">
        <v>0</v>
      </c>
      <c r="ID43" s="118">
        <v>0</v>
      </c>
      <c r="IE43" s="118">
        <v>0</v>
      </c>
      <c r="IF43" s="118">
        <v>0</v>
      </c>
      <c r="IG43" s="118">
        <v>0</v>
      </c>
      <c r="IH43" s="118">
        <v>0</v>
      </c>
      <c r="II43" s="118">
        <v>0</v>
      </c>
      <c r="IJ43" s="118">
        <v>0</v>
      </c>
      <c r="IK43" s="118">
        <v>0</v>
      </c>
      <c r="IL43" s="118">
        <v>0</v>
      </c>
      <c r="IM43" s="118">
        <v>0</v>
      </c>
      <c r="IN43" s="118">
        <v>0</v>
      </c>
      <c r="IO43" s="118">
        <v>0</v>
      </c>
      <c r="IP43" s="118">
        <v>0</v>
      </c>
      <c r="IQ43" s="118">
        <v>0</v>
      </c>
      <c r="IR43" s="118">
        <v>0</v>
      </c>
      <c r="IS43" s="118">
        <v>0</v>
      </c>
      <c r="IT43" s="118">
        <v>0</v>
      </c>
      <c r="IU43" s="118">
        <v>0</v>
      </c>
      <c r="IV43" s="118">
        <v>0</v>
      </c>
      <c r="IW43" s="118">
        <v>0</v>
      </c>
      <c r="IX43" s="118">
        <v>0</v>
      </c>
      <c r="IY43" s="118">
        <v>0</v>
      </c>
      <c r="IZ43" s="118">
        <v>0</v>
      </c>
      <c r="JA43" s="118">
        <v>0</v>
      </c>
      <c r="JB43" s="118">
        <v>0</v>
      </c>
      <c r="JC43" s="118">
        <v>0</v>
      </c>
      <c r="JD43" s="118">
        <v>0</v>
      </c>
      <c r="JE43" s="118">
        <v>0</v>
      </c>
      <c r="JF43" s="118">
        <v>0</v>
      </c>
      <c r="JG43" s="118">
        <v>0</v>
      </c>
      <c r="JH43" s="118">
        <v>0</v>
      </c>
      <c r="JI43" s="118">
        <v>0</v>
      </c>
      <c r="JJ43" s="118">
        <v>0</v>
      </c>
      <c r="JK43" s="118">
        <v>0</v>
      </c>
      <c r="JL43" s="118">
        <v>0</v>
      </c>
      <c r="JM43" s="118">
        <v>0</v>
      </c>
      <c r="JN43" s="118">
        <v>0</v>
      </c>
      <c r="JO43" s="118">
        <v>0</v>
      </c>
      <c r="JP43" s="118">
        <v>0</v>
      </c>
      <c r="JQ43" s="118">
        <v>0</v>
      </c>
      <c r="JR43" s="118">
        <v>0</v>
      </c>
      <c r="JS43" s="118">
        <v>0</v>
      </c>
      <c r="JT43" s="118">
        <v>0</v>
      </c>
      <c r="JU43" s="118">
        <v>0</v>
      </c>
      <c r="JV43" s="118">
        <v>0</v>
      </c>
      <c r="JW43" s="118">
        <v>0</v>
      </c>
      <c r="JX43" s="118">
        <v>0</v>
      </c>
      <c r="JY43" s="118">
        <v>0</v>
      </c>
      <c r="JZ43" s="118">
        <v>0</v>
      </c>
      <c r="KA43" s="118">
        <v>0</v>
      </c>
      <c r="KB43" s="118">
        <v>0</v>
      </c>
      <c r="KC43" s="118">
        <v>0</v>
      </c>
      <c r="KD43" s="118">
        <v>0</v>
      </c>
      <c r="KE43" s="118">
        <v>0</v>
      </c>
      <c r="KF43" s="118">
        <v>0</v>
      </c>
      <c r="KG43" s="118">
        <v>0</v>
      </c>
      <c r="KH43" s="118">
        <v>0</v>
      </c>
      <c r="KI43" s="118">
        <v>0</v>
      </c>
      <c r="KJ43" s="118">
        <v>0</v>
      </c>
      <c r="KK43" s="118">
        <v>0</v>
      </c>
      <c r="KL43" s="118">
        <v>0</v>
      </c>
      <c r="KM43" s="118">
        <v>0</v>
      </c>
      <c r="KN43" s="118">
        <v>0</v>
      </c>
      <c r="KO43" s="118">
        <v>0</v>
      </c>
      <c r="KP43" s="118">
        <v>0</v>
      </c>
      <c r="KQ43" s="118">
        <v>0</v>
      </c>
      <c r="KR43" s="118">
        <v>0</v>
      </c>
      <c r="KS43" s="118">
        <v>0</v>
      </c>
      <c r="KT43" s="118">
        <v>0</v>
      </c>
      <c r="KU43" s="118">
        <v>0</v>
      </c>
      <c r="KV43" s="118">
        <v>0</v>
      </c>
      <c r="KW43" s="118">
        <v>0</v>
      </c>
      <c r="KX43" s="118">
        <v>0</v>
      </c>
      <c r="KY43" s="118">
        <v>0</v>
      </c>
      <c r="KZ43" s="118">
        <v>0</v>
      </c>
      <c r="LA43" s="118">
        <v>0</v>
      </c>
      <c r="LB43" s="118">
        <v>0</v>
      </c>
      <c r="LC43" s="118">
        <v>0</v>
      </c>
      <c r="LD43" s="118">
        <v>0</v>
      </c>
      <c r="LE43" s="118">
        <v>0</v>
      </c>
      <c r="LF43" s="118">
        <v>0</v>
      </c>
      <c r="LG43" s="118">
        <v>0</v>
      </c>
      <c r="LH43" s="118">
        <v>0</v>
      </c>
      <c r="LI43" s="118">
        <v>0</v>
      </c>
      <c r="LJ43" s="118">
        <v>0</v>
      </c>
      <c r="LK43" s="118">
        <v>0</v>
      </c>
      <c r="LL43" s="118">
        <v>0</v>
      </c>
      <c r="LM43" s="118">
        <v>0</v>
      </c>
      <c r="LN43" s="118">
        <v>0</v>
      </c>
      <c r="LO43" s="118">
        <v>0</v>
      </c>
      <c r="LP43" s="118">
        <v>0</v>
      </c>
      <c r="LQ43" s="118">
        <v>0</v>
      </c>
      <c r="LR43" s="118">
        <v>0</v>
      </c>
      <c r="LS43" s="118">
        <v>0</v>
      </c>
      <c r="LT43" s="118">
        <v>0</v>
      </c>
      <c r="LU43" s="118">
        <v>0</v>
      </c>
      <c r="LV43" s="118">
        <v>0</v>
      </c>
      <c r="LW43" s="118">
        <v>0</v>
      </c>
      <c r="LX43" s="118">
        <v>0</v>
      </c>
      <c r="LY43" s="118">
        <v>0</v>
      </c>
      <c r="LZ43" s="118">
        <v>0</v>
      </c>
      <c r="MA43" s="118">
        <v>0</v>
      </c>
      <c r="MB43" s="118">
        <v>0</v>
      </c>
      <c r="MC43" s="118">
        <v>0</v>
      </c>
      <c r="MD43" s="118">
        <v>0</v>
      </c>
      <c r="ME43" s="118">
        <v>0</v>
      </c>
      <c r="MF43" s="118">
        <v>0</v>
      </c>
      <c r="MG43" s="118">
        <v>0</v>
      </c>
      <c r="MH43" s="118">
        <v>0</v>
      </c>
      <c r="MI43" s="118">
        <v>0</v>
      </c>
      <c r="MJ43" s="118">
        <v>0</v>
      </c>
      <c r="MK43" s="118">
        <v>0</v>
      </c>
      <c r="ML43" s="118">
        <v>0</v>
      </c>
      <c r="MM43" s="118">
        <v>0</v>
      </c>
      <c r="MN43" s="118">
        <v>0</v>
      </c>
      <c r="MO43" s="118">
        <v>0</v>
      </c>
      <c r="MP43" s="118">
        <v>0</v>
      </c>
      <c r="MQ43" s="118">
        <v>0</v>
      </c>
      <c r="MR43" s="118">
        <v>0</v>
      </c>
      <c r="MS43" s="118">
        <v>0</v>
      </c>
      <c r="MT43" s="118">
        <v>0</v>
      </c>
      <c r="MU43" s="118">
        <v>0</v>
      </c>
      <c r="MV43" s="118">
        <v>0</v>
      </c>
      <c r="MW43" s="118">
        <v>0</v>
      </c>
    </row>
    <row r="44" spans="1:361" x14ac:dyDescent="0.35">
      <c r="A44" s="145" t="s">
        <v>254</v>
      </c>
      <c r="B44" s="118">
        <v>1.4E-2</v>
      </c>
      <c r="C44" s="118">
        <v>2.7E-2</v>
      </c>
      <c r="D44" s="118">
        <v>4.1000000000000002E-2</v>
      </c>
      <c r="E44" s="118">
        <v>5.3999999999999999E-2</v>
      </c>
      <c r="F44" s="118">
        <v>6.8000000000000005E-2</v>
      </c>
      <c r="G44" s="118">
        <v>8.1000000000000003E-2</v>
      </c>
      <c r="H44" s="118">
        <v>9.5000000000000001E-2</v>
      </c>
      <c r="I44" s="118">
        <v>0.109</v>
      </c>
      <c r="J44" s="118">
        <v>0.122</v>
      </c>
      <c r="K44" s="118">
        <v>0.13600000000000001</v>
      </c>
      <c r="L44" s="118">
        <v>0.14899999999999999</v>
      </c>
      <c r="M44" s="118">
        <v>0.16300000000000001</v>
      </c>
      <c r="N44" s="118">
        <v>0.17599999999999999</v>
      </c>
      <c r="O44" s="118">
        <v>0.19</v>
      </c>
      <c r="P44" s="118">
        <v>0.20300000000000001</v>
      </c>
      <c r="Q44" s="118">
        <v>0.217</v>
      </c>
      <c r="R44" s="118">
        <v>0.23100000000000001</v>
      </c>
      <c r="S44" s="118">
        <v>0.24399999999999999</v>
      </c>
      <c r="T44" s="118">
        <v>0.25800000000000001</v>
      </c>
      <c r="U44" s="118">
        <v>0.27100000000000002</v>
      </c>
      <c r="V44" s="118">
        <v>0.28499999999999998</v>
      </c>
      <c r="W44" s="118">
        <v>0.29799999999999999</v>
      </c>
      <c r="X44" s="118">
        <v>0.312</v>
      </c>
      <c r="Y44" s="118">
        <v>0.32600000000000001</v>
      </c>
      <c r="Z44" s="118">
        <v>0.33900000000000002</v>
      </c>
      <c r="AA44" s="118">
        <v>0.35299999999999998</v>
      </c>
      <c r="AB44" s="118">
        <v>0.36599999999999999</v>
      </c>
      <c r="AC44" s="118">
        <v>0.38</v>
      </c>
      <c r="AD44" s="118">
        <v>0.39300000000000002</v>
      </c>
      <c r="AE44" s="118">
        <v>0.40699999999999997</v>
      </c>
      <c r="AF44" s="118">
        <v>0.54300000000000004</v>
      </c>
      <c r="AG44" s="118">
        <v>0.67800000000000005</v>
      </c>
      <c r="AH44" s="118">
        <v>0.81399999999999995</v>
      </c>
      <c r="AI44" s="118">
        <v>0.94899999999999995</v>
      </c>
      <c r="AJ44" s="118">
        <v>1.085</v>
      </c>
      <c r="AK44" s="118">
        <v>1.2210000000000001</v>
      </c>
      <c r="AL44" s="118">
        <v>2.5000000000000001E-2</v>
      </c>
      <c r="AM44" s="118">
        <v>0.05</v>
      </c>
      <c r="AN44" s="118">
        <v>7.4999999999999997E-2</v>
      </c>
      <c r="AO44" s="118">
        <v>0.1</v>
      </c>
      <c r="AP44" s="118">
        <v>0.125</v>
      </c>
      <c r="AQ44" s="118">
        <v>0.15</v>
      </c>
      <c r="AR44" s="118">
        <v>0.17499999999999999</v>
      </c>
      <c r="AS44" s="118">
        <v>0.2</v>
      </c>
      <c r="AT44" s="118">
        <v>0.22500000000000001</v>
      </c>
      <c r="AU44" s="118">
        <v>0.25</v>
      </c>
      <c r="AV44" s="118">
        <v>0.27400000000000002</v>
      </c>
      <c r="AW44" s="118">
        <v>0.29899999999999999</v>
      </c>
      <c r="AX44" s="118">
        <v>0.32400000000000001</v>
      </c>
      <c r="AY44" s="118">
        <v>0.34899999999999998</v>
      </c>
      <c r="AZ44" s="118">
        <v>0.374</v>
      </c>
      <c r="BA44" s="118">
        <v>0.39900000000000002</v>
      </c>
      <c r="BB44" s="118">
        <v>0.42399999999999999</v>
      </c>
      <c r="BC44" s="118">
        <v>0.44900000000000001</v>
      </c>
      <c r="BD44" s="118">
        <v>0.47399999999999998</v>
      </c>
      <c r="BE44" s="118">
        <v>0.499</v>
      </c>
      <c r="BF44" s="118">
        <v>0.52400000000000002</v>
      </c>
      <c r="BG44" s="118">
        <v>0.54900000000000004</v>
      </c>
      <c r="BH44" s="118">
        <v>0.57399999999999995</v>
      </c>
      <c r="BI44" s="118">
        <v>0.59899999999999998</v>
      </c>
      <c r="BJ44" s="118">
        <v>0.624</v>
      </c>
      <c r="BK44" s="118">
        <v>0.64900000000000002</v>
      </c>
      <c r="BL44" s="118">
        <v>0.67400000000000004</v>
      </c>
      <c r="BM44" s="118">
        <v>0.69899999999999995</v>
      </c>
      <c r="BN44" s="118">
        <v>0.72399999999999998</v>
      </c>
      <c r="BO44" s="118">
        <v>0.749</v>
      </c>
      <c r="BP44" s="118">
        <v>0.998</v>
      </c>
      <c r="BQ44" s="118">
        <v>1.248</v>
      </c>
      <c r="BR44" s="118">
        <v>1.4970000000000001</v>
      </c>
      <c r="BS44" s="118">
        <v>1.7470000000000001</v>
      </c>
      <c r="BT44" s="118">
        <v>1.996</v>
      </c>
      <c r="BU44" s="118">
        <v>2.246</v>
      </c>
      <c r="BV44" s="118">
        <v>2.9000000000000001E-2</v>
      </c>
      <c r="BW44" s="118">
        <v>5.8999999999999997E-2</v>
      </c>
      <c r="BX44" s="118">
        <v>8.7999999999999995E-2</v>
      </c>
      <c r="BY44" s="118">
        <v>0.11700000000000001</v>
      </c>
      <c r="BZ44" s="118">
        <v>0.14699999999999999</v>
      </c>
      <c r="CA44" s="118">
        <v>0.17599999999999999</v>
      </c>
      <c r="CB44" s="118">
        <v>0.20499999999999999</v>
      </c>
      <c r="CC44" s="118">
        <v>0.23499999999999999</v>
      </c>
      <c r="CD44" s="118">
        <v>0.26400000000000001</v>
      </c>
      <c r="CE44" s="118">
        <v>0.29299999999999998</v>
      </c>
      <c r="CF44" s="118">
        <v>0.32300000000000001</v>
      </c>
      <c r="CG44" s="118">
        <v>0.35199999999999998</v>
      </c>
      <c r="CH44" s="118">
        <v>0.38200000000000001</v>
      </c>
      <c r="CI44" s="118">
        <v>0.41099999999999998</v>
      </c>
      <c r="CJ44" s="118">
        <v>0.44</v>
      </c>
      <c r="CK44" s="118">
        <v>0.47</v>
      </c>
      <c r="CL44" s="118">
        <v>0.499</v>
      </c>
      <c r="CM44" s="118">
        <v>0.52800000000000002</v>
      </c>
      <c r="CN44" s="118">
        <v>0.55800000000000005</v>
      </c>
      <c r="CO44" s="118">
        <v>0.58699999999999997</v>
      </c>
      <c r="CP44" s="118">
        <v>0.61599999999999999</v>
      </c>
      <c r="CQ44" s="118">
        <v>0.64600000000000002</v>
      </c>
      <c r="CR44" s="118">
        <v>0.67500000000000004</v>
      </c>
      <c r="CS44" s="118">
        <v>0.70399999999999996</v>
      </c>
      <c r="CT44" s="118">
        <v>0.73399999999999999</v>
      </c>
      <c r="CU44" s="118">
        <v>0.76300000000000001</v>
      </c>
      <c r="CV44" s="118">
        <v>0.79200000000000004</v>
      </c>
      <c r="CW44" s="118">
        <v>0.82199999999999995</v>
      </c>
      <c r="CX44" s="118">
        <v>0.85099999999999998</v>
      </c>
      <c r="CY44" s="118">
        <v>0.88</v>
      </c>
      <c r="CZ44" s="118">
        <v>1.1739999999999999</v>
      </c>
      <c r="DA44" s="118">
        <v>1.4670000000000001</v>
      </c>
      <c r="DB44" s="118">
        <v>1.7609999999999999</v>
      </c>
      <c r="DC44" s="118">
        <v>2.0539999999999998</v>
      </c>
      <c r="DD44" s="118">
        <v>2.3479999999999999</v>
      </c>
      <c r="DE44" s="118">
        <v>2.641</v>
      </c>
      <c r="DF44" s="118">
        <v>4.3999999999999997E-2</v>
      </c>
      <c r="DG44" s="118">
        <v>8.7999999999999995E-2</v>
      </c>
      <c r="DH44" s="118">
        <v>0.13200000000000001</v>
      </c>
      <c r="DI44" s="118">
        <v>0.17599999999999999</v>
      </c>
      <c r="DJ44" s="118">
        <v>0.22</v>
      </c>
      <c r="DK44" s="118">
        <v>0.26400000000000001</v>
      </c>
      <c r="DL44" s="118">
        <v>0.308</v>
      </c>
      <c r="DM44" s="118">
        <v>0.35099999999999998</v>
      </c>
      <c r="DN44" s="118">
        <v>0.39500000000000002</v>
      </c>
      <c r="DO44" s="118">
        <v>0.439</v>
      </c>
      <c r="DP44" s="118">
        <v>0.48299999999999998</v>
      </c>
      <c r="DQ44" s="118">
        <v>0.52700000000000002</v>
      </c>
      <c r="DR44" s="118">
        <v>0.57099999999999995</v>
      </c>
      <c r="DS44" s="118">
        <v>0.61499999999999999</v>
      </c>
      <c r="DT44" s="118">
        <v>0.65900000000000003</v>
      </c>
      <c r="DU44" s="118">
        <v>0.70299999999999996</v>
      </c>
      <c r="DV44" s="118">
        <v>0.747</v>
      </c>
      <c r="DW44" s="118">
        <v>0.79100000000000004</v>
      </c>
      <c r="DX44" s="118">
        <v>0.83499999999999996</v>
      </c>
      <c r="DY44" s="118">
        <v>0.879</v>
      </c>
      <c r="DZ44" s="118">
        <v>0.92300000000000004</v>
      </c>
      <c r="EA44" s="118">
        <v>0.96699999999999997</v>
      </c>
      <c r="EB44" s="118">
        <v>1.0109999999999999</v>
      </c>
      <c r="EC44" s="118">
        <v>1.054</v>
      </c>
      <c r="ED44" s="118">
        <v>1.0980000000000001</v>
      </c>
      <c r="EE44" s="118">
        <v>1.1419999999999999</v>
      </c>
      <c r="EF44" s="118">
        <v>1.1859999999999999</v>
      </c>
      <c r="EG44" s="118">
        <v>1.23</v>
      </c>
      <c r="EH44" s="118">
        <v>1.274</v>
      </c>
      <c r="EI44" s="118">
        <v>1.3180000000000001</v>
      </c>
      <c r="EJ44" s="118">
        <v>1.7569999999999999</v>
      </c>
      <c r="EK44" s="118">
        <v>2.1970000000000001</v>
      </c>
      <c r="EL44" s="118">
        <v>2.6360000000000001</v>
      </c>
      <c r="EM44" s="118">
        <v>3.0750000000000002</v>
      </c>
      <c r="EN44" s="118">
        <v>3.5150000000000001</v>
      </c>
      <c r="EO44" s="118">
        <v>3.9540000000000002</v>
      </c>
      <c r="EP44" s="118">
        <v>6.3E-2</v>
      </c>
      <c r="EQ44" s="118">
        <v>0.126</v>
      </c>
      <c r="ER44" s="118">
        <v>0.189</v>
      </c>
      <c r="ES44" s="118">
        <v>0.252</v>
      </c>
      <c r="ET44" s="118">
        <v>0.315</v>
      </c>
      <c r="EU44" s="118">
        <v>0.378</v>
      </c>
      <c r="EV44" s="118">
        <v>0.441</v>
      </c>
      <c r="EW44" s="118">
        <v>0.504</v>
      </c>
      <c r="EX44" s="118">
        <v>0.56699999999999995</v>
      </c>
      <c r="EY44" s="118">
        <v>0.63</v>
      </c>
      <c r="EZ44" s="118">
        <v>0.69299999999999995</v>
      </c>
      <c r="FA44" s="118">
        <v>0.75600000000000001</v>
      </c>
      <c r="FB44" s="118">
        <v>0.81899999999999995</v>
      </c>
      <c r="FC44" s="118">
        <v>0.88200000000000001</v>
      </c>
      <c r="FD44" s="118">
        <v>0.94499999999999995</v>
      </c>
      <c r="FE44" s="118">
        <v>1.008</v>
      </c>
      <c r="FF44" s="118">
        <v>1.071</v>
      </c>
      <c r="FG44" s="118">
        <v>1.1339999999999999</v>
      </c>
      <c r="FH44" s="118">
        <v>1.1970000000000001</v>
      </c>
      <c r="FI44" s="118">
        <v>1.26</v>
      </c>
      <c r="FJ44" s="118">
        <v>1.323</v>
      </c>
      <c r="FK44" s="118">
        <v>1.3859999999999999</v>
      </c>
      <c r="FL44" s="118">
        <v>1.4490000000000001</v>
      </c>
      <c r="FM44" s="118">
        <v>1.512</v>
      </c>
      <c r="FN44" s="118">
        <v>1.575</v>
      </c>
      <c r="FO44" s="118">
        <v>1.6379999999999999</v>
      </c>
      <c r="FP44" s="118">
        <v>1.7010000000000001</v>
      </c>
      <c r="FQ44" s="118">
        <v>1.764</v>
      </c>
      <c r="FR44" s="118">
        <v>1.827</v>
      </c>
      <c r="FS44" s="118">
        <v>1.89</v>
      </c>
      <c r="FT44" s="118">
        <v>2.5209999999999999</v>
      </c>
      <c r="FU44" s="118">
        <v>3.1509999999999998</v>
      </c>
      <c r="FV44" s="118">
        <v>3.7810000000000001</v>
      </c>
      <c r="FW44" s="118">
        <v>4.4109999999999996</v>
      </c>
      <c r="FX44" s="118">
        <v>5.0410000000000004</v>
      </c>
      <c r="FY44" s="118">
        <v>5.6710000000000003</v>
      </c>
      <c r="FZ44" s="118">
        <v>2.1999999999999999E-2</v>
      </c>
      <c r="GA44" s="118">
        <v>4.2999999999999997E-2</v>
      </c>
      <c r="GB44" s="118">
        <v>6.5000000000000002E-2</v>
      </c>
      <c r="GC44" s="118">
        <v>8.5999999999999993E-2</v>
      </c>
      <c r="GD44" s="118">
        <v>0.108</v>
      </c>
      <c r="GE44" s="118">
        <v>0.129</v>
      </c>
      <c r="GF44" s="118">
        <v>0.151</v>
      </c>
      <c r="GG44" s="118">
        <v>0.17199999999999999</v>
      </c>
      <c r="GH44" s="118">
        <v>0.19400000000000001</v>
      </c>
      <c r="GI44" s="118">
        <v>0.215</v>
      </c>
      <c r="GJ44" s="118">
        <v>0.23699999999999999</v>
      </c>
      <c r="GK44" s="118">
        <v>0.25800000000000001</v>
      </c>
      <c r="GL44" s="118">
        <v>0.28000000000000003</v>
      </c>
      <c r="GM44" s="118">
        <v>0.30199999999999999</v>
      </c>
      <c r="GN44" s="118">
        <v>0.32300000000000001</v>
      </c>
      <c r="GO44" s="118">
        <v>0.34499999999999997</v>
      </c>
      <c r="GP44" s="118">
        <v>0.36599999999999999</v>
      </c>
      <c r="GQ44" s="118">
        <v>0.38800000000000001</v>
      </c>
      <c r="GR44" s="118">
        <v>0.40899999999999997</v>
      </c>
      <c r="GS44" s="118">
        <v>0.43099999999999999</v>
      </c>
      <c r="GT44" s="118">
        <v>0.45200000000000001</v>
      </c>
      <c r="GU44" s="118">
        <v>0.47399999999999998</v>
      </c>
      <c r="GV44" s="118">
        <v>0.495</v>
      </c>
      <c r="GW44" s="118">
        <v>0.51700000000000002</v>
      </c>
      <c r="GX44" s="118">
        <v>0.53800000000000003</v>
      </c>
      <c r="GY44" s="118">
        <v>0.56000000000000005</v>
      </c>
      <c r="GZ44" s="118">
        <v>0.58199999999999996</v>
      </c>
      <c r="HA44" s="118">
        <v>0.60299999999999998</v>
      </c>
      <c r="HB44" s="118">
        <v>0.625</v>
      </c>
      <c r="HC44" s="118">
        <v>0.64600000000000002</v>
      </c>
      <c r="HD44" s="118">
        <v>0.86199999999999999</v>
      </c>
      <c r="HE44" s="118">
        <v>1.077</v>
      </c>
      <c r="HF44" s="118">
        <v>1.292</v>
      </c>
      <c r="HG44" s="118">
        <v>1.508</v>
      </c>
      <c r="HH44" s="118">
        <v>1.7230000000000001</v>
      </c>
      <c r="HI44" s="118">
        <v>1.9379999999999999</v>
      </c>
      <c r="HJ44" s="118">
        <v>0</v>
      </c>
      <c r="HK44" s="118">
        <v>0</v>
      </c>
      <c r="HL44" s="118">
        <v>0</v>
      </c>
      <c r="HM44" s="118">
        <v>0</v>
      </c>
      <c r="HN44" s="118">
        <v>0</v>
      </c>
      <c r="HO44" s="118">
        <v>0</v>
      </c>
      <c r="HP44" s="118">
        <v>0</v>
      </c>
      <c r="HQ44" s="118">
        <v>0</v>
      </c>
      <c r="HR44" s="118">
        <v>0</v>
      </c>
      <c r="HS44" s="118">
        <v>0</v>
      </c>
      <c r="HT44" s="118">
        <v>0</v>
      </c>
      <c r="HU44" s="118">
        <v>0</v>
      </c>
      <c r="HV44" s="118">
        <v>0</v>
      </c>
      <c r="HW44" s="118">
        <v>0</v>
      </c>
      <c r="HX44" s="118">
        <v>0</v>
      </c>
      <c r="HY44" s="118">
        <v>0</v>
      </c>
      <c r="HZ44" s="118">
        <v>0</v>
      </c>
      <c r="IA44" s="118">
        <v>0</v>
      </c>
      <c r="IB44" s="118">
        <v>0</v>
      </c>
      <c r="IC44" s="118">
        <v>0</v>
      </c>
      <c r="ID44" s="118">
        <v>0</v>
      </c>
      <c r="IE44" s="118">
        <v>0</v>
      </c>
      <c r="IF44" s="118">
        <v>0</v>
      </c>
      <c r="IG44" s="118">
        <v>0</v>
      </c>
      <c r="IH44" s="118">
        <v>0</v>
      </c>
      <c r="II44" s="118">
        <v>0</v>
      </c>
      <c r="IJ44" s="118">
        <v>0</v>
      </c>
      <c r="IK44" s="118">
        <v>0</v>
      </c>
      <c r="IL44" s="118">
        <v>0</v>
      </c>
      <c r="IM44" s="118">
        <v>0</v>
      </c>
      <c r="IN44" s="118">
        <v>0</v>
      </c>
      <c r="IO44" s="118">
        <v>0</v>
      </c>
      <c r="IP44" s="118">
        <v>0</v>
      </c>
      <c r="IQ44" s="118">
        <v>0</v>
      </c>
      <c r="IR44" s="118">
        <v>0</v>
      </c>
      <c r="IS44" s="118">
        <v>0</v>
      </c>
      <c r="IT44" s="118">
        <v>0</v>
      </c>
      <c r="IU44" s="118">
        <v>0</v>
      </c>
      <c r="IV44" s="118">
        <v>0</v>
      </c>
      <c r="IW44" s="118">
        <v>0</v>
      </c>
      <c r="IX44" s="118">
        <v>0</v>
      </c>
      <c r="IY44" s="118">
        <v>0</v>
      </c>
      <c r="IZ44" s="118">
        <v>0</v>
      </c>
      <c r="JA44" s="118">
        <v>0</v>
      </c>
      <c r="JB44" s="118">
        <v>0</v>
      </c>
      <c r="JC44" s="118">
        <v>0</v>
      </c>
      <c r="JD44" s="118">
        <v>0</v>
      </c>
      <c r="JE44" s="118">
        <v>0</v>
      </c>
      <c r="JF44" s="118">
        <v>0</v>
      </c>
      <c r="JG44" s="118">
        <v>0</v>
      </c>
      <c r="JH44" s="118">
        <v>0</v>
      </c>
      <c r="JI44" s="118">
        <v>0</v>
      </c>
      <c r="JJ44" s="118">
        <v>0</v>
      </c>
      <c r="JK44" s="118">
        <v>0</v>
      </c>
      <c r="JL44" s="118">
        <v>0</v>
      </c>
      <c r="JM44" s="118">
        <v>0</v>
      </c>
      <c r="JN44" s="118">
        <v>0</v>
      </c>
      <c r="JO44" s="118">
        <v>0</v>
      </c>
      <c r="JP44" s="118">
        <v>0</v>
      </c>
      <c r="JQ44" s="118">
        <v>0</v>
      </c>
      <c r="JR44" s="118">
        <v>0</v>
      </c>
      <c r="JS44" s="118">
        <v>0</v>
      </c>
      <c r="JT44" s="118">
        <v>0</v>
      </c>
      <c r="JU44" s="118">
        <v>0</v>
      </c>
      <c r="JV44" s="118">
        <v>0</v>
      </c>
      <c r="JW44" s="118">
        <v>0</v>
      </c>
      <c r="JX44" s="118">
        <v>0</v>
      </c>
      <c r="JY44" s="118">
        <v>0</v>
      </c>
      <c r="JZ44" s="118">
        <v>0</v>
      </c>
      <c r="KA44" s="118">
        <v>0</v>
      </c>
      <c r="KB44" s="118">
        <v>0</v>
      </c>
      <c r="KC44" s="118">
        <v>0</v>
      </c>
      <c r="KD44" s="118">
        <v>0</v>
      </c>
      <c r="KE44" s="118">
        <v>0</v>
      </c>
      <c r="KF44" s="118">
        <v>0</v>
      </c>
      <c r="KG44" s="118">
        <v>0</v>
      </c>
      <c r="KH44" s="118">
        <v>0</v>
      </c>
      <c r="KI44" s="118">
        <v>0</v>
      </c>
      <c r="KJ44" s="118">
        <v>0</v>
      </c>
      <c r="KK44" s="118">
        <v>0</v>
      </c>
      <c r="KL44" s="118">
        <v>0</v>
      </c>
      <c r="KM44" s="118">
        <v>0</v>
      </c>
      <c r="KN44" s="118">
        <v>0</v>
      </c>
      <c r="KO44" s="118">
        <v>0</v>
      </c>
      <c r="KP44" s="118">
        <v>0</v>
      </c>
      <c r="KQ44" s="118">
        <v>0</v>
      </c>
      <c r="KR44" s="118">
        <v>0</v>
      </c>
      <c r="KS44" s="118">
        <v>0</v>
      </c>
      <c r="KT44" s="118">
        <v>0</v>
      </c>
      <c r="KU44" s="118">
        <v>0</v>
      </c>
      <c r="KV44" s="118">
        <v>0</v>
      </c>
      <c r="KW44" s="118">
        <v>0</v>
      </c>
      <c r="KX44" s="118">
        <v>0</v>
      </c>
      <c r="KY44" s="118">
        <v>0</v>
      </c>
      <c r="KZ44" s="118">
        <v>0</v>
      </c>
      <c r="LA44" s="118">
        <v>0</v>
      </c>
      <c r="LB44" s="118">
        <v>0</v>
      </c>
      <c r="LC44" s="118">
        <v>0</v>
      </c>
      <c r="LD44" s="118">
        <v>0</v>
      </c>
      <c r="LE44" s="118">
        <v>0</v>
      </c>
      <c r="LF44" s="118">
        <v>0</v>
      </c>
      <c r="LG44" s="118">
        <v>0</v>
      </c>
      <c r="LH44" s="118">
        <v>0</v>
      </c>
      <c r="LI44" s="118">
        <v>0</v>
      </c>
      <c r="LJ44" s="118">
        <v>0</v>
      </c>
      <c r="LK44" s="118">
        <v>0</v>
      </c>
      <c r="LL44" s="118">
        <v>0</v>
      </c>
      <c r="LM44" s="118">
        <v>0</v>
      </c>
      <c r="LN44" s="118">
        <v>0</v>
      </c>
      <c r="LO44" s="118">
        <v>0</v>
      </c>
      <c r="LP44" s="118">
        <v>0</v>
      </c>
      <c r="LQ44" s="118">
        <v>0</v>
      </c>
      <c r="LR44" s="118">
        <v>0</v>
      </c>
      <c r="LS44" s="118">
        <v>0</v>
      </c>
      <c r="LT44" s="118">
        <v>0</v>
      </c>
      <c r="LU44" s="118">
        <v>0</v>
      </c>
      <c r="LV44" s="118">
        <v>0</v>
      </c>
      <c r="LW44" s="118">
        <v>0</v>
      </c>
      <c r="LX44" s="118">
        <v>0</v>
      </c>
      <c r="LY44" s="118">
        <v>0</v>
      </c>
      <c r="LZ44" s="118">
        <v>0</v>
      </c>
      <c r="MA44" s="118">
        <v>0</v>
      </c>
      <c r="MB44" s="118">
        <v>0</v>
      </c>
      <c r="MC44" s="118">
        <v>0</v>
      </c>
      <c r="MD44" s="118">
        <v>0</v>
      </c>
      <c r="ME44" s="118">
        <v>0</v>
      </c>
      <c r="MF44" s="118">
        <v>0</v>
      </c>
      <c r="MG44" s="118">
        <v>0</v>
      </c>
      <c r="MH44" s="118">
        <v>0</v>
      </c>
      <c r="MI44" s="118">
        <v>0</v>
      </c>
      <c r="MJ44" s="118">
        <v>0</v>
      </c>
      <c r="MK44" s="118">
        <v>0</v>
      </c>
      <c r="ML44" s="118">
        <v>0</v>
      </c>
      <c r="MM44" s="118">
        <v>0</v>
      </c>
      <c r="MN44" s="118">
        <v>0</v>
      </c>
      <c r="MO44" s="118">
        <v>0</v>
      </c>
      <c r="MP44" s="118">
        <v>0</v>
      </c>
      <c r="MQ44" s="118">
        <v>0</v>
      </c>
      <c r="MR44" s="118">
        <v>0</v>
      </c>
      <c r="MS44" s="118">
        <v>0</v>
      </c>
      <c r="MT44" s="118">
        <v>0</v>
      </c>
      <c r="MU44" s="118">
        <v>0</v>
      </c>
      <c r="MV44" s="118">
        <v>0</v>
      </c>
      <c r="MW44" s="118">
        <v>0</v>
      </c>
    </row>
    <row r="45" spans="1:361" x14ac:dyDescent="0.35">
      <c r="A45" s="145" t="s">
        <v>255</v>
      </c>
      <c r="B45" s="118">
        <v>-2</v>
      </c>
      <c r="C45" s="118">
        <v>-2</v>
      </c>
      <c r="D45" s="118">
        <v>-2</v>
      </c>
      <c r="E45" s="118">
        <v>-2</v>
      </c>
      <c r="F45" s="118">
        <v>-2</v>
      </c>
      <c r="G45" s="118">
        <v>-2</v>
      </c>
      <c r="H45" s="118">
        <v>-2</v>
      </c>
      <c r="I45" s="118">
        <v>-2</v>
      </c>
      <c r="J45" s="118">
        <v>-2</v>
      </c>
      <c r="K45" s="118">
        <v>-2</v>
      </c>
      <c r="L45" s="118">
        <v>-2</v>
      </c>
      <c r="M45" s="118">
        <v>-2</v>
      </c>
      <c r="N45" s="118">
        <v>-2</v>
      </c>
      <c r="O45" s="118">
        <v>-2</v>
      </c>
      <c r="P45" s="118">
        <v>-2</v>
      </c>
      <c r="Q45" s="118">
        <v>-2</v>
      </c>
      <c r="R45" s="118">
        <v>-2</v>
      </c>
      <c r="S45" s="118">
        <v>-2</v>
      </c>
      <c r="T45" s="118">
        <v>-2</v>
      </c>
      <c r="U45" s="118">
        <v>-2</v>
      </c>
      <c r="V45" s="118">
        <v>-2</v>
      </c>
      <c r="W45" s="118">
        <v>-2</v>
      </c>
      <c r="X45" s="118">
        <v>-2</v>
      </c>
      <c r="Y45" s="118">
        <v>-2</v>
      </c>
      <c r="Z45" s="118">
        <v>-2</v>
      </c>
      <c r="AA45" s="118">
        <v>-2</v>
      </c>
      <c r="AB45" s="118">
        <v>-2</v>
      </c>
      <c r="AC45" s="118">
        <v>-2</v>
      </c>
      <c r="AD45" s="118">
        <v>-2</v>
      </c>
      <c r="AE45" s="118">
        <v>-2</v>
      </c>
      <c r="AF45" s="118">
        <v>-2</v>
      </c>
      <c r="AG45" s="118">
        <v>-2</v>
      </c>
      <c r="AH45" s="118">
        <v>-2</v>
      </c>
      <c r="AI45" s="118">
        <v>-2</v>
      </c>
      <c r="AJ45" s="118">
        <v>-2</v>
      </c>
      <c r="AK45" s="118">
        <v>-2</v>
      </c>
      <c r="AL45" s="118">
        <v>-2</v>
      </c>
      <c r="AM45" s="118">
        <v>-2</v>
      </c>
      <c r="AN45" s="118">
        <v>-2</v>
      </c>
      <c r="AO45" s="118">
        <v>-2</v>
      </c>
      <c r="AP45" s="118">
        <v>-2</v>
      </c>
      <c r="AQ45" s="118">
        <v>-2</v>
      </c>
      <c r="AR45" s="118">
        <v>-2</v>
      </c>
      <c r="AS45" s="118">
        <v>-2</v>
      </c>
      <c r="AT45" s="118">
        <v>-2</v>
      </c>
      <c r="AU45" s="118">
        <v>-2</v>
      </c>
      <c r="AV45" s="118">
        <v>-2</v>
      </c>
      <c r="AW45" s="118">
        <v>-2</v>
      </c>
      <c r="AX45" s="118">
        <v>-2</v>
      </c>
      <c r="AY45" s="118">
        <v>-2</v>
      </c>
      <c r="AZ45" s="118">
        <v>-2</v>
      </c>
      <c r="BA45" s="118">
        <v>-2</v>
      </c>
      <c r="BB45" s="118">
        <v>-2</v>
      </c>
      <c r="BC45" s="118">
        <v>-2</v>
      </c>
      <c r="BD45" s="118">
        <v>-2</v>
      </c>
      <c r="BE45" s="118">
        <v>-2</v>
      </c>
      <c r="BF45" s="118">
        <v>-2</v>
      </c>
      <c r="BG45" s="118">
        <v>-2</v>
      </c>
      <c r="BH45" s="118">
        <v>-2</v>
      </c>
      <c r="BI45" s="118">
        <v>-2</v>
      </c>
      <c r="BJ45" s="118">
        <v>-2</v>
      </c>
      <c r="BK45" s="118">
        <v>-2</v>
      </c>
      <c r="BL45" s="118">
        <v>-2</v>
      </c>
      <c r="BM45" s="118">
        <v>-2</v>
      </c>
      <c r="BN45" s="118">
        <v>-2</v>
      </c>
      <c r="BO45" s="118">
        <v>-2</v>
      </c>
      <c r="BP45" s="118">
        <v>-2</v>
      </c>
      <c r="BQ45" s="118">
        <v>-2</v>
      </c>
      <c r="BR45" s="118">
        <v>-2</v>
      </c>
      <c r="BS45" s="118">
        <v>-2</v>
      </c>
      <c r="BT45" s="118">
        <v>-2</v>
      </c>
      <c r="BU45" s="118">
        <v>-2</v>
      </c>
      <c r="BV45" s="118">
        <v>-2</v>
      </c>
      <c r="BW45" s="118">
        <v>-2</v>
      </c>
      <c r="BX45" s="118">
        <v>-2</v>
      </c>
      <c r="BY45" s="118">
        <v>-2</v>
      </c>
      <c r="BZ45" s="118">
        <v>-2</v>
      </c>
      <c r="CA45" s="118">
        <v>-2</v>
      </c>
      <c r="CB45" s="118">
        <v>-2</v>
      </c>
      <c r="CC45" s="118">
        <v>-2</v>
      </c>
      <c r="CD45" s="118">
        <v>-2</v>
      </c>
      <c r="CE45" s="118">
        <v>-2</v>
      </c>
      <c r="CF45" s="118">
        <v>-2</v>
      </c>
      <c r="CG45" s="118">
        <v>-2</v>
      </c>
      <c r="CH45" s="118">
        <v>-2</v>
      </c>
      <c r="CI45" s="118">
        <v>-2</v>
      </c>
      <c r="CJ45" s="118">
        <v>-2</v>
      </c>
      <c r="CK45" s="118">
        <v>-2</v>
      </c>
      <c r="CL45" s="118">
        <v>-2</v>
      </c>
      <c r="CM45" s="118">
        <v>-2</v>
      </c>
      <c r="CN45" s="118">
        <v>-2</v>
      </c>
      <c r="CO45" s="118">
        <v>-2</v>
      </c>
      <c r="CP45" s="118">
        <v>-2</v>
      </c>
      <c r="CQ45" s="118">
        <v>-2</v>
      </c>
      <c r="CR45" s="118">
        <v>-2</v>
      </c>
      <c r="CS45" s="118">
        <v>-2</v>
      </c>
      <c r="CT45" s="118">
        <v>-2</v>
      </c>
      <c r="CU45" s="118">
        <v>-2</v>
      </c>
      <c r="CV45" s="118">
        <v>-2</v>
      </c>
      <c r="CW45" s="118">
        <v>-2</v>
      </c>
      <c r="CX45" s="118">
        <v>-2</v>
      </c>
      <c r="CY45" s="118">
        <v>-2</v>
      </c>
      <c r="CZ45" s="118">
        <v>-2</v>
      </c>
      <c r="DA45" s="118">
        <v>-2</v>
      </c>
      <c r="DB45" s="118">
        <v>-2</v>
      </c>
      <c r="DC45" s="118">
        <v>-2</v>
      </c>
      <c r="DD45" s="118">
        <v>-2</v>
      </c>
      <c r="DE45" s="118">
        <v>-2</v>
      </c>
      <c r="DF45" s="118">
        <v>-2</v>
      </c>
      <c r="DG45" s="118">
        <v>-2</v>
      </c>
      <c r="DH45" s="118">
        <v>-2</v>
      </c>
      <c r="DI45" s="118">
        <v>-2</v>
      </c>
      <c r="DJ45" s="118">
        <v>-2</v>
      </c>
      <c r="DK45" s="118">
        <v>-2</v>
      </c>
      <c r="DL45" s="118">
        <v>-2</v>
      </c>
      <c r="DM45" s="118">
        <v>-2</v>
      </c>
      <c r="DN45" s="118">
        <v>-2</v>
      </c>
      <c r="DO45" s="118">
        <v>-2</v>
      </c>
      <c r="DP45" s="118">
        <v>-2</v>
      </c>
      <c r="DQ45" s="118">
        <v>-2</v>
      </c>
      <c r="DR45" s="118">
        <v>-2</v>
      </c>
      <c r="DS45" s="118">
        <v>-2</v>
      </c>
      <c r="DT45" s="118">
        <v>-2</v>
      </c>
      <c r="DU45" s="118">
        <v>-2</v>
      </c>
      <c r="DV45" s="118">
        <v>-2</v>
      </c>
      <c r="DW45" s="118">
        <v>-2</v>
      </c>
      <c r="DX45" s="118">
        <v>-2</v>
      </c>
      <c r="DY45" s="118">
        <v>-2</v>
      </c>
      <c r="DZ45" s="118">
        <v>-2</v>
      </c>
      <c r="EA45" s="118">
        <v>-2</v>
      </c>
      <c r="EB45" s="118">
        <v>-2</v>
      </c>
      <c r="EC45" s="118">
        <v>-2</v>
      </c>
      <c r="ED45" s="118">
        <v>-2</v>
      </c>
      <c r="EE45" s="118">
        <v>-2</v>
      </c>
      <c r="EF45" s="118">
        <v>-2</v>
      </c>
      <c r="EG45" s="118">
        <v>-2</v>
      </c>
      <c r="EH45" s="118">
        <v>-2</v>
      </c>
      <c r="EI45" s="118">
        <v>-2</v>
      </c>
      <c r="EJ45" s="118">
        <v>-2</v>
      </c>
      <c r="EK45" s="118">
        <v>-2</v>
      </c>
      <c r="EL45" s="118">
        <v>-2</v>
      </c>
      <c r="EM45" s="118">
        <v>-2</v>
      </c>
      <c r="EN45" s="118">
        <v>-2</v>
      </c>
      <c r="EO45" s="118">
        <v>-2</v>
      </c>
      <c r="EP45" s="118">
        <v>-2</v>
      </c>
      <c r="EQ45" s="118">
        <v>-2</v>
      </c>
      <c r="ER45" s="118">
        <v>-2</v>
      </c>
      <c r="ES45" s="118">
        <v>-2</v>
      </c>
      <c r="ET45" s="118">
        <v>-2</v>
      </c>
      <c r="EU45" s="118">
        <v>-2</v>
      </c>
      <c r="EV45" s="118">
        <v>-2</v>
      </c>
      <c r="EW45" s="118">
        <v>-2</v>
      </c>
      <c r="EX45" s="118">
        <v>-2</v>
      </c>
      <c r="EY45" s="118">
        <v>-2</v>
      </c>
      <c r="EZ45" s="118">
        <v>-2</v>
      </c>
      <c r="FA45" s="118">
        <v>-2</v>
      </c>
      <c r="FB45" s="118">
        <v>-2</v>
      </c>
      <c r="FC45" s="118">
        <v>-2</v>
      </c>
      <c r="FD45" s="118">
        <v>-2</v>
      </c>
      <c r="FE45" s="118">
        <v>-2</v>
      </c>
      <c r="FF45" s="118">
        <v>-2</v>
      </c>
      <c r="FG45" s="118">
        <v>-2</v>
      </c>
      <c r="FH45" s="118">
        <v>-2</v>
      </c>
      <c r="FI45" s="118">
        <v>-2</v>
      </c>
      <c r="FJ45" s="118">
        <v>-2</v>
      </c>
      <c r="FK45" s="118">
        <v>-2</v>
      </c>
      <c r="FL45" s="118">
        <v>-2</v>
      </c>
      <c r="FM45" s="118">
        <v>-2</v>
      </c>
      <c r="FN45" s="118">
        <v>-2</v>
      </c>
      <c r="FO45" s="118">
        <v>-2</v>
      </c>
      <c r="FP45" s="118">
        <v>-2</v>
      </c>
      <c r="FQ45" s="118">
        <v>-2</v>
      </c>
      <c r="FR45" s="118">
        <v>-2</v>
      </c>
      <c r="FS45" s="118">
        <v>-2</v>
      </c>
      <c r="FT45" s="118">
        <v>-2</v>
      </c>
      <c r="FU45" s="118">
        <v>-2</v>
      </c>
      <c r="FV45" s="118">
        <v>-2</v>
      </c>
      <c r="FW45" s="118">
        <v>-2</v>
      </c>
      <c r="FX45" s="118">
        <v>-2</v>
      </c>
      <c r="FY45" s="118">
        <v>-2</v>
      </c>
      <c r="FZ45" s="118">
        <v>-2</v>
      </c>
      <c r="GA45" s="118">
        <v>-2</v>
      </c>
      <c r="GB45" s="118">
        <v>-2</v>
      </c>
      <c r="GC45" s="118">
        <v>-2</v>
      </c>
      <c r="GD45" s="118">
        <v>-2</v>
      </c>
      <c r="GE45" s="118">
        <v>-2</v>
      </c>
      <c r="GF45" s="118">
        <v>-2</v>
      </c>
      <c r="GG45" s="118">
        <v>-2</v>
      </c>
      <c r="GH45" s="118">
        <v>-2</v>
      </c>
      <c r="GI45" s="118">
        <v>-2</v>
      </c>
      <c r="GJ45" s="118">
        <v>-2</v>
      </c>
      <c r="GK45" s="118">
        <v>-2</v>
      </c>
      <c r="GL45" s="118">
        <v>-2</v>
      </c>
      <c r="GM45" s="118">
        <v>-2</v>
      </c>
      <c r="GN45" s="118">
        <v>-2</v>
      </c>
      <c r="GO45" s="118">
        <v>-2</v>
      </c>
      <c r="GP45" s="118">
        <v>-2</v>
      </c>
      <c r="GQ45" s="118">
        <v>-2</v>
      </c>
      <c r="GR45" s="118">
        <v>-2</v>
      </c>
      <c r="GS45" s="118">
        <v>-2</v>
      </c>
      <c r="GT45" s="118">
        <v>-2</v>
      </c>
      <c r="GU45" s="118">
        <v>-2</v>
      </c>
      <c r="GV45" s="118">
        <v>-2</v>
      </c>
      <c r="GW45" s="118">
        <v>-2</v>
      </c>
      <c r="GX45" s="118">
        <v>-2</v>
      </c>
      <c r="GY45" s="118">
        <v>-2</v>
      </c>
      <c r="GZ45" s="118">
        <v>-2</v>
      </c>
      <c r="HA45" s="118">
        <v>-2</v>
      </c>
      <c r="HB45" s="118">
        <v>-2</v>
      </c>
      <c r="HC45" s="118">
        <v>-2</v>
      </c>
      <c r="HD45" s="118">
        <v>-2</v>
      </c>
      <c r="HE45" s="118">
        <v>-2</v>
      </c>
      <c r="HF45" s="118">
        <v>-2</v>
      </c>
      <c r="HG45" s="118">
        <v>-2</v>
      </c>
      <c r="HH45" s="118">
        <v>-2</v>
      </c>
      <c r="HI45" s="118">
        <v>-2</v>
      </c>
      <c r="HJ45" s="118">
        <v>-2</v>
      </c>
      <c r="HK45" s="118">
        <v>-2</v>
      </c>
      <c r="HL45" s="118">
        <v>-2</v>
      </c>
      <c r="HM45" s="118">
        <v>-2</v>
      </c>
      <c r="HN45" s="118">
        <v>-2</v>
      </c>
      <c r="HO45" s="118">
        <v>-2</v>
      </c>
      <c r="HP45" s="118">
        <v>-2</v>
      </c>
      <c r="HQ45" s="118">
        <v>-2</v>
      </c>
      <c r="HR45" s="118">
        <v>-2</v>
      </c>
      <c r="HS45" s="118">
        <v>-2</v>
      </c>
      <c r="HT45" s="118">
        <v>-2</v>
      </c>
      <c r="HU45" s="118">
        <v>-2</v>
      </c>
      <c r="HV45" s="118">
        <v>-2</v>
      </c>
      <c r="HW45" s="118">
        <v>-2</v>
      </c>
      <c r="HX45" s="118">
        <v>-2</v>
      </c>
      <c r="HY45" s="118">
        <v>-2</v>
      </c>
      <c r="HZ45" s="118">
        <v>-2</v>
      </c>
      <c r="IA45" s="118">
        <v>-2</v>
      </c>
      <c r="IB45" s="118">
        <v>-2</v>
      </c>
      <c r="IC45" s="118">
        <v>-2</v>
      </c>
      <c r="ID45" s="118">
        <v>-2</v>
      </c>
      <c r="IE45" s="118">
        <v>-2</v>
      </c>
      <c r="IF45" s="118">
        <v>-2</v>
      </c>
      <c r="IG45" s="118">
        <v>-2</v>
      </c>
      <c r="IH45" s="118">
        <v>-2</v>
      </c>
      <c r="II45" s="118">
        <v>-2</v>
      </c>
      <c r="IJ45" s="118">
        <v>-2</v>
      </c>
      <c r="IK45" s="118">
        <v>-2</v>
      </c>
      <c r="IL45" s="118">
        <v>-2</v>
      </c>
      <c r="IM45" s="118">
        <v>-2</v>
      </c>
      <c r="IN45" s="118">
        <v>-2</v>
      </c>
      <c r="IO45" s="118">
        <v>-2</v>
      </c>
      <c r="IP45" s="118">
        <v>-2</v>
      </c>
      <c r="IQ45" s="118">
        <v>-2</v>
      </c>
      <c r="IR45" s="118">
        <v>-2</v>
      </c>
      <c r="IS45" s="118">
        <v>-2</v>
      </c>
      <c r="IT45" s="118">
        <v>-2</v>
      </c>
      <c r="IU45" s="118">
        <v>-2</v>
      </c>
      <c r="IV45" s="118">
        <v>-2</v>
      </c>
      <c r="IW45" s="118">
        <v>-2</v>
      </c>
      <c r="IX45" s="118">
        <v>-2</v>
      </c>
      <c r="IY45" s="118">
        <v>-2</v>
      </c>
      <c r="IZ45" s="118">
        <v>-2</v>
      </c>
      <c r="JA45" s="118">
        <v>-2</v>
      </c>
      <c r="JB45" s="118">
        <v>-2</v>
      </c>
      <c r="JC45" s="118">
        <v>-2</v>
      </c>
      <c r="JD45" s="118">
        <v>-2</v>
      </c>
      <c r="JE45" s="118">
        <v>-2</v>
      </c>
      <c r="JF45" s="118">
        <v>-2</v>
      </c>
      <c r="JG45" s="118">
        <v>-2</v>
      </c>
      <c r="JH45" s="118">
        <v>-2</v>
      </c>
      <c r="JI45" s="118">
        <v>-2</v>
      </c>
      <c r="JJ45" s="118">
        <v>-2</v>
      </c>
      <c r="JK45" s="118">
        <v>-2</v>
      </c>
      <c r="JL45" s="118">
        <v>-2</v>
      </c>
      <c r="JM45" s="118">
        <v>-2</v>
      </c>
      <c r="JN45" s="118">
        <v>-2</v>
      </c>
      <c r="JO45" s="118">
        <v>-2</v>
      </c>
      <c r="JP45" s="118">
        <v>-2</v>
      </c>
      <c r="JQ45" s="118">
        <v>-2</v>
      </c>
      <c r="JR45" s="118">
        <v>-2</v>
      </c>
      <c r="JS45" s="118">
        <v>-2</v>
      </c>
      <c r="JT45" s="118">
        <v>-2</v>
      </c>
      <c r="JU45" s="118">
        <v>-2</v>
      </c>
      <c r="JV45" s="118">
        <v>-2</v>
      </c>
      <c r="JW45" s="118">
        <v>-2</v>
      </c>
      <c r="JX45" s="118">
        <v>-2</v>
      </c>
      <c r="JY45" s="118">
        <v>-2</v>
      </c>
      <c r="JZ45" s="118">
        <v>-2</v>
      </c>
      <c r="KA45" s="118">
        <v>-2</v>
      </c>
      <c r="KB45" s="118">
        <v>-2</v>
      </c>
      <c r="KC45" s="118">
        <v>-2</v>
      </c>
      <c r="KD45" s="118">
        <v>-2</v>
      </c>
      <c r="KE45" s="118">
        <v>-2</v>
      </c>
      <c r="KF45" s="118">
        <v>-2</v>
      </c>
      <c r="KG45" s="118">
        <v>-2</v>
      </c>
      <c r="KH45" s="118">
        <v>-2</v>
      </c>
      <c r="KI45" s="118">
        <v>-2</v>
      </c>
      <c r="KJ45" s="118">
        <v>-2</v>
      </c>
      <c r="KK45" s="118">
        <v>-2</v>
      </c>
      <c r="KL45" s="118">
        <v>-2</v>
      </c>
      <c r="KM45" s="118">
        <v>-2</v>
      </c>
      <c r="KN45" s="118">
        <v>-2</v>
      </c>
      <c r="KO45" s="118">
        <v>-2</v>
      </c>
      <c r="KP45" s="118">
        <v>-2</v>
      </c>
      <c r="KQ45" s="118">
        <v>-2</v>
      </c>
      <c r="KR45" s="118">
        <v>-2</v>
      </c>
      <c r="KS45" s="118">
        <v>-2</v>
      </c>
      <c r="KT45" s="118">
        <v>-2</v>
      </c>
      <c r="KU45" s="118">
        <v>-2</v>
      </c>
      <c r="KV45" s="118">
        <v>-2</v>
      </c>
      <c r="KW45" s="118">
        <v>-2</v>
      </c>
      <c r="KX45" s="118">
        <v>-2</v>
      </c>
      <c r="KY45" s="118">
        <v>-2</v>
      </c>
      <c r="KZ45" s="118">
        <v>-2</v>
      </c>
      <c r="LA45" s="118">
        <v>-2</v>
      </c>
      <c r="LB45" s="118">
        <v>-2</v>
      </c>
      <c r="LC45" s="118">
        <v>-2</v>
      </c>
      <c r="LD45" s="118">
        <v>-2</v>
      </c>
      <c r="LE45" s="118">
        <v>-2</v>
      </c>
      <c r="LF45" s="118">
        <v>-2</v>
      </c>
      <c r="LG45" s="118">
        <v>-2</v>
      </c>
      <c r="LH45" s="118">
        <v>-2</v>
      </c>
      <c r="LI45" s="118">
        <v>-2</v>
      </c>
      <c r="LJ45" s="118">
        <v>-2</v>
      </c>
      <c r="LK45" s="118">
        <v>-2</v>
      </c>
      <c r="LL45" s="118">
        <v>-2</v>
      </c>
      <c r="LM45" s="118">
        <v>-2</v>
      </c>
      <c r="LN45" s="118">
        <v>-2</v>
      </c>
      <c r="LO45" s="118">
        <v>-2</v>
      </c>
      <c r="LP45" s="118">
        <v>-2</v>
      </c>
      <c r="LQ45" s="118">
        <v>-2</v>
      </c>
      <c r="LR45" s="118">
        <v>-2</v>
      </c>
      <c r="LS45" s="118">
        <v>-2</v>
      </c>
      <c r="LT45" s="118">
        <v>-2</v>
      </c>
      <c r="LU45" s="118">
        <v>-2</v>
      </c>
      <c r="LV45" s="118">
        <v>-2</v>
      </c>
      <c r="LW45" s="118">
        <v>-2</v>
      </c>
      <c r="LX45" s="118">
        <v>-2</v>
      </c>
      <c r="LY45" s="118">
        <v>-2</v>
      </c>
      <c r="LZ45" s="118">
        <v>-2</v>
      </c>
      <c r="MA45" s="118">
        <v>-2</v>
      </c>
      <c r="MB45" s="118">
        <v>-2</v>
      </c>
      <c r="MC45" s="118">
        <v>-2</v>
      </c>
      <c r="MD45" s="118">
        <v>-2</v>
      </c>
      <c r="ME45" s="118">
        <v>-2</v>
      </c>
      <c r="MF45" s="118">
        <v>-2</v>
      </c>
      <c r="MG45" s="118">
        <v>-2</v>
      </c>
      <c r="MH45" s="118">
        <v>-2</v>
      </c>
      <c r="MI45" s="118">
        <v>-2</v>
      </c>
      <c r="MJ45" s="118">
        <v>-2</v>
      </c>
      <c r="MK45" s="118">
        <v>-2</v>
      </c>
      <c r="ML45" s="118">
        <v>-2</v>
      </c>
      <c r="MM45" s="118">
        <v>-2</v>
      </c>
      <c r="MN45" s="118">
        <v>-2</v>
      </c>
      <c r="MO45" s="118">
        <v>-2</v>
      </c>
      <c r="MP45" s="118">
        <v>-2</v>
      </c>
      <c r="MQ45" s="118">
        <v>-2</v>
      </c>
      <c r="MR45" s="118">
        <v>-2</v>
      </c>
      <c r="MS45" s="118">
        <v>-2</v>
      </c>
      <c r="MT45" s="118">
        <v>-2</v>
      </c>
      <c r="MU45" s="118">
        <v>-2</v>
      </c>
      <c r="MV45" s="118">
        <v>-2</v>
      </c>
      <c r="MW45" s="118">
        <v>-2</v>
      </c>
    </row>
    <row r="46" spans="1:361" x14ac:dyDescent="0.35">
      <c r="A46" s="145" t="s">
        <v>256</v>
      </c>
      <c r="B46" s="118">
        <v>1.4E-2</v>
      </c>
      <c r="C46" s="118">
        <v>2.7E-2</v>
      </c>
      <c r="D46" s="118">
        <v>4.1000000000000002E-2</v>
      </c>
      <c r="E46" s="118">
        <v>5.3999999999999999E-2</v>
      </c>
      <c r="F46" s="118">
        <v>6.8000000000000005E-2</v>
      </c>
      <c r="G46" s="118">
        <v>8.1000000000000003E-2</v>
      </c>
      <c r="H46" s="118">
        <v>9.5000000000000001E-2</v>
      </c>
      <c r="I46" s="118">
        <v>0.109</v>
      </c>
      <c r="J46" s="118">
        <v>0.122</v>
      </c>
      <c r="K46" s="118">
        <v>0.13600000000000001</v>
      </c>
      <c r="L46" s="118">
        <v>0.14899999999999999</v>
      </c>
      <c r="M46" s="118">
        <v>0.16300000000000001</v>
      </c>
      <c r="N46" s="118">
        <v>0.17599999999999999</v>
      </c>
      <c r="O46" s="118">
        <v>0.19</v>
      </c>
      <c r="P46" s="118">
        <v>0.20300000000000001</v>
      </c>
      <c r="Q46" s="118">
        <v>0.217</v>
      </c>
      <c r="R46" s="118">
        <v>0.23100000000000001</v>
      </c>
      <c r="S46" s="118">
        <v>0.24399999999999999</v>
      </c>
      <c r="T46" s="118">
        <v>0.25800000000000001</v>
      </c>
      <c r="U46" s="118">
        <v>0.27100000000000002</v>
      </c>
      <c r="V46" s="118">
        <v>0.28499999999999998</v>
      </c>
      <c r="W46" s="118">
        <v>0.29799999999999999</v>
      </c>
      <c r="X46" s="118">
        <v>0.312</v>
      </c>
      <c r="Y46" s="118">
        <v>0.32600000000000001</v>
      </c>
      <c r="Z46" s="118">
        <v>0.33900000000000002</v>
      </c>
      <c r="AA46" s="118">
        <v>0.35299999999999998</v>
      </c>
      <c r="AB46" s="118">
        <v>0.36599999999999999</v>
      </c>
      <c r="AC46" s="118">
        <v>0.38</v>
      </c>
      <c r="AD46" s="118">
        <v>0.39300000000000002</v>
      </c>
      <c r="AE46" s="118">
        <v>0.40699999999999997</v>
      </c>
      <c r="AF46" s="118">
        <v>0.54300000000000004</v>
      </c>
      <c r="AG46" s="118">
        <v>0.67800000000000005</v>
      </c>
      <c r="AH46" s="118">
        <v>0.81399999999999995</v>
      </c>
      <c r="AI46" s="118">
        <v>0.94899999999999995</v>
      </c>
      <c r="AJ46" s="118">
        <v>1.085</v>
      </c>
      <c r="AK46" s="118">
        <v>1.2210000000000001</v>
      </c>
      <c r="AL46" s="118">
        <v>0.24199999999999999</v>
      </c>
      <c r="AM46" s="118">
        <v>0.48399999999999999</v>
      </c>
      <c r="AN46" s="118">
        <v>0.72599999999999998</v>
      </c>
      <c r="AO46" s="118">
        <v>0.96899999999999997</v>
      </c>
      <c r="AP46" s="118">
        <v>1.2110000000000001</v>
      </c>
      <c r="AQ46" s="118">
        <v>1.4530000000000001</v>
      </c>
      <c r="AR46" s="118">
        <v>1.6950000000000001</v>
      </c>
      <c r="AS46" s="118">
        <v>1.9370000000000001</v>
      </c>
      <c r="AT46" s="118">
        <v>2.1789999999999998</v>
      </c>
      <c r="AU46" s="118">
        <v>2.4209999999999998</v>
      </c>
      <c r="AV46" s="118">
        <v>2.6640000000000001</v>
      </c>
      <c r="AW46" s="118">
        <v>2.9060000000000001</v>
      </c>
      <c r="AX46" s="118">
        <v>3.1480000000000001</v>
      </c>
      <c r="AY46" s="118">
        <v>3.39</v>
      </c>
      <c r="AZ46" s="118">
        <v>3.6320000000000001</v>
      </c>
      <c r="BA46" s="118">
        <v>3.8740000000000001</v>
      </c>
      <c r="BB46" s="118">
        <v>4.117</v>
      </c>
      <c r="BC46" s="118">
        <v>4.359</v>
      </c>
      <c r="BD46" s="118">
        <v>4.601</v>
      </c>
      <c r="BE46" s="118">
        <v>4.843</v>
      </c>
      <c r="BF46" s="118">
        <v>5.085</v>
      </c>
      <c r="BG46" s="118">
        <v>5.327</v>
      </c>
      <c r="BH46" s="118">
        <v>5.569</v>
      </c>
      <c r="BI46" s="118">
        <v>5.8120000000000003</v>
      </c>
      <c r="BJ46" s="118">
        <v>6.0540000000000003</v>
      </c>
      <c r="BK46" s="118">
        <v>6.2960000000000003</v>
      </c>
      <c r="BL46" s="118">
        <v>6.5380000000000003</v>
      </c>
      <c r="BM46" s="118">
        <v>6.78</v>
      </c>
      <c r="BN46" s="118">
        <v>7.0220000000000002</v>
      </c>
      <c r="BO46" s="118">
        <v>7.2640000000000002</v>
      </c>
      <c r="BP46" s="118">
        <v>9.6859999999999999</v>
      </c>
      <c r="BQ46" s="118">
        <v>12.106999999999999</v>
      </c>
      <c r="BR46" s="118">
        <v>14.529</v>
      </c>
      <c r="BS46" s="118">
        <v>16.95</v>
      </c>
      <c r="BT46" s="118">
        <v>19.372</v>
      </c>
      <c r="BU46" s="118">
        <v>21.792999999999999</v>
      </c>
      <c r="BV46" s="118">
        <v>3.4000000000000002E-2</v>
      </c>
      <c r="BW46" s="118">
        <v>6.7000000000000004E-2</v>
      </c>
      <c r="BX46" s="118">
        <v>0.10100000000000001</v>
      </c>
      <c r="BY46" s="118">
        <v>0.13500000000000001</v>
      </c>
      <c r="BZ46" s="118">
        <v>0.16900000000000001</v>
      </c>
      <c r="CA46" s="118">
        <v>0.20200000000000001</v>
      </c>
      <c r="CB46" s="118">
        <v>0.23599999999999999</v>
      </c>
      <c r="CC46" s="118">
        <v>0.27</v>
      </c>
      <c r="CD46" s="118">
        <v>0.30399999999999999</v>
      </c>
      <c r="CE46" s="118">
        <v>0.33700000000000002</v>
      </c>
      <c r="CF46" s="118">
        <v>0.371</v>
      </c>
      <c r="CG46" s="118">
        <v>0.40500000000000003</v>
      </c>
      <c r="CH46" s="118">
        <v>0.438</v>
      </c>
      <c r="CI46" s="118">
        <v>0.47199999999999998</v>
      </c>
      <c r="CJ46" s="118">
        <v>0.50600000000000001</v>
      </c>
      <c r="CK46" s="118">
        <v>0.54</v>
      </c>
      <c r="CL46" s="118">
        <v>0.57299999999999995</v>
      </c>
      <c r="CM46" s="118">
        <v>0.60699999999999998</v>
      </c>
      <c r="CN46" s="118">
        <v>0.64100000000000001</v>
      </c>
      <c r="CO46" s="118">
        <v>0.67500000000000004</v>
      </c>
      <c r="CP46" s="118">
        <v>0.70799999999999996</v>
      </c>
      <c r="CQ46" s="118">
        <v>0.74199999999999999</v>
      </c>
      <c r="CR46" s="118">
        <v>0.77600000000000002</v>
      </c>
      <c r="CS46" s="118">
        <v>0.81</v>
      </c>
      <c r="CT46" s="118">
        <v>0.84299999999999997</v>
      </c>
      <c r="CU46" s="118">
        <v>0.877</v>
      </c>
      <c r="CV46" s="118">
        <v>0.91100000000000003</v>
      </c>
      <c r="CW46" s="118">
        <v>0.94399999999999995</v>
      </c>
      <c r="CX46" s="118">
        <v>0.97799999999999998</v>
      </c>
      <c r="CY46" s="118">
        <v>1.012</v>
      </c>
      <c r="CZ46" s="118">
        <v>1.349</v>
      </c>
      <c r="DA46" s="118">
        <v>1.6859999999999999</v>
      </c>
      <c r="DB46" s="118">
        <v>2.024</v>
      </c>
      <c r="DC46" s="118">
        <v>2.3610000000000002</v>
      </c>
      <c r="DD46" s="118">
        <v>2.698</v>
      </c>
      <c r="DE46" s="118">
        <v>3.036</v>
      </c>
      <c r="DF46" s="118">
        <v>4.7E-2</v>
      </c>
      <c r="DG46" s="118">
        <v>9.4E-2</v>
      </c>
      <c r="DH46" s="118">
        <v>0.14199999999999999</v>
      </c>
      <c r="DI46" s="118">
        <v>0.189</v>
      </c>
      <c r="DJ46" s="118">
        <v>0.23599999999999999</v>
      </c>
      <c r="DK46" s="118">
        <v>0.28299999999999997</v>
      </c>
      <c r="DL46" s="118">
        <v>0.33</v>
      </c>
      <c r="DM46" s="118">
        <v>0.377</v>
      </c>
      <c r="DN46" s="118">
        <v>0.42499999999999999</v>
      </c>
      <c r="DO46" s="118">
        <v>0.47199999999999998</v>
      </c>
      <c r="DP46" s="118">
        <v>0.51900000000000002</v>
      </c>
      <c r="DQ46" s="118">
        <v>0.56599999999999995</v>
      </c>
      <c r="DR46" s="118">
        <v>0.61299999999999999</v>
      </c>
      <c r="DS46" s="118">
        <v>0.66</v>
      </c>
      <c r="DT46" s="118">
        <v>0.70799999999999996</v>
      </c>
      <c r="DU46" s="118">
        <v>0.755</v>
      </c>
      <c r="DV46" s="118">
        <v>0.80200000000000005</v>
      </c>
      <c r="DW46" s="118">
        <v>0.84899999999999998</v>
      </c>
      <c r="DX46" s="118">
        <v>0.89600000000000002</v>
      </c>
      <c r="DY46" s="118">
        <v>0.94399999999999995</v>
      </c>
      <c r="DZ46" s="118">
        <v>0.99099999999999999</v>
      </c>
      <c r="EA46" s="118">
        <v>1.038</v>
      </c>
      <c r="EB46" s="118">
        <v>1.085</v>
      </c>
      <c r="EC46" s="118">
        <v>1.1319999999999999</v>
      </c>
      <c r="ED46" s="118">
        <v>1.179</v>
      </c>
      <c r="EE46" s="118">
        <v>1.2270000000000001</v>
      </c>
      <c r="EF46" s="118">
        <v>1.274</v>
      </c>
      <c r="EG46" s="118">
        <v>1.321</v>
      </c>
      <c r="EH46" s="118">
        <v>1.3680000000000001</v>
      </c>
      <c r="EI46" s="118">
        <v>1.415</v>
      </c>
      <c r="EJ46" s="118">
        <v>1.887</v>
      </c>
      <c r="EK46" s="118">
        <v>2.359</v>
      </c>
      <c r="EL46" s="118">
        <v>2.831</v>
      </c>
      <c r="EM46" s="118">
        <v>3.302</v>
      </c>
      <c r="EN46" s="118">
        <v>3.774</v>
      </c>
      <c r="EO46" s="118">
        <v>4.2460000000000004</v>
      </c>
      <c r="EP46" s="118">
        <v>0.13300000000000001</v>
      </c>
      <c r="EQ46" s="118">
        <v>0.26500000000000001</v>
      </c>
      <c r="ER46" s="118">
        <v>0.39800000000000002</v>
      </c>
      <c r="ES46" s="118">
        <v>0.53100000000000003</v>
      </c>
      <c r="ET46" s="118">
        <v>0.66300000000000003</v>
      </c>
      <c r="EU46" s="118">
        <v>0.79600000000000004</v>
      </c>
      <c r="EV46" s="118">
        <v>0.92900000000000005</v>
      </c>
      <c r="EW46" s="118">
        <v>1.0609999999999999</v>
      </c>
      <c r="EX46" s="118">
        <v>1.194</v>
      </c>
      <c r="EY46" s="118">
        <v>1.327</v>
      </c>
      <c r="EZ46" s="118">
        <v>1.46</v>
      </c>
      <c r="FA46" s="118">
        <v>1.5920000000000001</v>
      </c>
      <c r="FB46" s="118">
        <v>1.7250000000000001</v>
      </c>
      <c r="FC46" s="118">
        <v>1.8580000000000001</v>
      </c>
      <c r="FD46" s="118">
        <v>1.99</v>
      </c>
      <c r="FE46" s="118">
        <v>2.1230000000000002</v>
      </c>
      <c r="FF46" s="118">
        <v>2.2559999999999998</v>
      </c>
      <c r="FG46" s="118">
        <v>2.3879999999999999</v>
      </c>
      <c r="FH46" s="118">
        <v>2.5209999999999999</v>
      </c>
      <c r="FI46" s="118">
        <v>2.6539999999999999</v>
      </c>
      <c r="FJ46" s="118">
        <v>2.786</v>
      </c>
      <c r="FK46" s="118">
        <v>2.919</v>
      </c>
      <c r="FL46" s="118">
        <v>3.052</v>
      </c>
      <c r="FM46" s="118">
        <v>3.1840000000000002</v>
      </c>
      <c r="FN46" s="118">
        <v>3.3170000000000002</v>
      </c>
      <c r="FO46" s="118">
        <v>3.45</v>
      </c>
      <c r="FP46" s="118">
        <v>3.5819999999999999</v>
      </c>
      <c r="FQ46" s="118">
        <v>3.7149999999999999</v>
      </c>
      <c r="FR46" s="118">
        <v>3.8479999999999999</v>
      </c>
      <c r="FS46" s="118">
        <v>3.98</v>
      </c>
      <c r="FT46" s="118">
        <v>5.3070000000000004</v>
      </c>
      <c r="FU46" s="118">
        <v>6.6340000000000003</v>
      </c>
      <c r="FV46" s="118">
        <v>7.9610000000000003</v>
      </c>
      <c r="FW46" s="118">
        <v>9.2880000000000003</v>
      </c>
      <c r="FX46" s="118">
        <v>10.615</v>
      </c>
      <c r="FY46" s="118">
        <v>11.941000000000001</v>
      </c>
      <c r="FZ46" s="118">
        <v>2.1999999999999999E-2</v>
      </c>
      <c r="GA46" s="118">
        <v>4.2999999999999997E-2</v>
      </c>
      <c r="GB46" s="118">
        <v>6.5000000000000002E-2</v>
      </c>
      <c r="GC46" s="118">
        <v>8.5999999999999993E-2</v>
      </c>
      <c r="GD46" s="118">
        <v>0.108</v>
      </c>
      <c r="GE46" s="118">
        <v>0.129</v>
      </c>
      <c r="GF46" s="118">
        <v>0.151</v>
      </c>
      <c r="GG46" s="118">
        <v>0.17199999999999999</v>
      </c>
      <c r="GH46" s="118">
        <v>0.19400000000000001</v>
      </c>
      <c r="GI46" s="118">
        <v>0.215</v>
      </c>
      <c r="GJ46" s="118">
        <v>0.23699999999999999</v>
      </c>
      <c r="GK46" s="118">
        <v>0.25800000000000001</v>
      </c>
      <c r="GL46" s="118">
        <v>0.28000000000000003</v>
      </c>
      <c r="GM46" s="118">
        <v>0.30199999999999999</v>
      </c>
      <c r="GN46" s="118">
        <v>0.32300000000000001</v>
      </c>
      <c r="GO46" s="118">
        <v>0.34499999999999997</v>
      </c>
      <c r="GP46" s="118">
        <v>0.36599999999999999</v>
      </c>
      <c r="GQ46" s="118">
        <v>0.38800000000000001</v>
      </c>
      <c r="GR46" s="118">
        <v>0.40899999999999997</v>
      </c>
      <c r="GS46" s="118">
        <v>0.43099999999999999</v>
      </c>
      <c r="GT46" s="118">
        <v>0.45200000000000001</v>
      </c>
      <c r="GU46" s="118">
        <v>0.47399999999999998</v>
      </c>
      <c r="GV46" s="118">
        <v>0.495</v>
      </c>
      <c r="GW46" s="118">
        <v>0.51700000000000002</v>
      </c>
      <c r="GX46" s="118">
        <v>0.53800000000000003</v>
      </c>
      <c r="GY46" s="118">
        <v>0.56000000000000005</v>
      </c>
      <c r="GZ46" s="118">
        <v>0.58199999999999996</v>
      </c>
      <c r="HA46" s="118">
        <v>0.60299999999999998</v>
      </c>
      <c r="HB46" s="118">
        <v>0.625</v>
      </c>
      <c r="HC46" s="118">
        <v>0.64600000000000002</v>
      </c>
      <c r="HD46" s="118">
        <v>0.86199999999999999</v>
      </c>
      <c r="HE46" s="118">
        <v>1.077</v>
      </c>
      <c r="HF46" s="118">
        <v>1.292</v>
      </c>
      <c r="HG46" s="118">
        <v>1.508</v>
      </c>
      <c r="HH46" s="118">
        <v>1.7230000000000001</v>
      </c>
      <c r="HI46" s="118">
        <v>1.9379999999999999</v>
      </c>
      <c r="HJ46" s="118">
        <v>0</v>
      </c>
      <c r="HK46" s="118">
        <v>0</v>
      </c>
      <c r="HL46" s="118">
        <v>0</v>
      </c>
      <c r="HM46" s="118">
        <v>0</v>
      </c>
      <c r="HN46" s="118">
        <v>0</v>
      </c>
      <c r="HO46" s="118">
        <v>0</v>
      </c>
      <c r="HP46" s="118">
        <v>0</v>
      </c>
      <c r="HQ46" s="118">
        <v>0</v>
      </c>
      <c r="HR46" s="118">
        <v>0</v>
      </c>
      <c r="HS46" s="118">
        <v>0</v>
      </c>
      <c r="HT46" s="118">
        <v>0</v>
      </c>
      <c r="HU46" s="118">
        <v>0</v>
      </c>
      <c r="HV46" s="118">
        <v>0</v>
      </c>
      <c r="HW46" s="118">
        <v>0</v>
      </c>
      <c r="HX46" s="118">
        <v>0</v>
      </c>
      <c r="HY46" s="118">
        <v>0</v>
      </c>
      <c r="HZ46" s="118">
        <v>0</v>
      </c>
      <c r="IA46" s="118">
        <v>0</v>
      </c>
      <c r="IB46" s="118">
        <v>0</v>
      </c>
      <c r="IC46" s="118">
        <v>0</v>
      </c>
      <c r="ID46" s="118">
        <v>0</v>
      </c>
      <c r="IE46" s="118">
        <v>0</v>
      </c>
      <c r="IF46" s="118">
        <v>0</v>
      </c>
      <c r="IG46" s="118">
        <v>0</v>
      </c>
      <c r="IH46" s="118">
        <v>0</v>
      </c>
      <c r="II46" s="118">
        <v>0</v>
      </c>
      <c r="IJ46" s="118">
        <v>0</v>
      </c>
      <c r="IK46" s="118">
        <v>0</v>
      </c>
      <c r="IL46" s="118">
        <v>0</v>
      </c>
      <c r="IM46" s="118">
        <v>0</v>
      </c>
      <c r="IN46" s="118">
        <v>0</v>
      </c>
      <c r="IO46" s="118">
        <v>0</v>
      </c>
      <c r="IP46" s="118">
        <v>0</v>
      </c>
      <c r="IQ46" s="118">
        <v>0</v>
      </c>
      <c r="IR46" s="118">
        <v>0</v>
      </c>
      <c r="IS46" s="118">
        <v>0</v>
      </c>
      <c r="IT46" s="118">
        <v>0</v>
      </c>
      <c r="IU46" s="118">
        <v>0</v>
      </c>
      <c r="IV46" s="118">
        <v>0</v>
      </c>
      <c r="IW46" s="118">
        <v>0</v>
      </c>
      <c r="IX46" s="118">
        <v>0</v>
      </c>
      <c r="IY46" s="118">
        <v>0</v>
      </c>
      <c r="IZ46" s="118">
        <v>0</v>
      </c>
      <c r="JA46" s="118">
        <v>0</v>
      </c>
      <c r="JB46" s="118">
        <v>0</v>
      </c>
      <c r="JC46" s="118">
        <v>0</v>
      </c>
      <c r="JD46" s="118">
        <v>0</v>
      </c>
      <c r="JE46" s="118">
        <v>0</v>
      </c>
      <c r="JF46" s="118">
        <v>0</v>
      </c>
      <c r="JG46" s="118">
        <v>0</v>
      </c>
      <c r="JH46" s="118">
        <v>0</v>
      </c>
      <c r="JI46" s="118">
        <v>0</v>
      </c>
      <c r="JJ46" s="118">
        <v>0</v>
      </c>
      <c r="JK46" s="118">
        <v>0</v>
      </c>
      <c r="JL46" s="118">
        <v>0</v>
      </c>
      <c r="JM46" s="118">
        <v>0</v>
      </c>
      <c r="JN46" s="118">
        <v>0</v>
      </c>
      <c r="JO46" s="118">
        <v>0</v>
      </c>
      <c r="JP46" s="118">
        <v>0</v>
      </c>
      <c r="JQ46" s="118">
        <v>0</v>
      </c>
      <c r="JR46" s="118">
        <v>0</v>
      </c>
      <c r="JS46" s="118">
        <v>0</v>
      </c>
      <c r="JT46" s="118">
        <v>0</v>
      </c>
      <c r="JU46" s="118">
        <v>0</v>
      </c>
      <c r="JV46" s="118">
        <v>0</v>
      </c>
      <c r="JW46" s="118">
        <v>0</v>
      </c>
      <c r="JX46" s="118">
        <v>0</v>
      </c>
      <c r="JY46" s="118">
        <v>0</v>
      </c>
      <c r="JZ46" s="118">
        <v>0</v>
      </c>
      <c r="KA46" s="118">
        <v>0</v>
      </c>
      <c r="KB46" s="118">
        <v>0</v>
      </c>
      <c r="KC46" s="118">
        <v>0</v>
      </c>
      <c r="KD46" s="118">
        <v>0</v>
      </c>
      <c r="KE46" s="118">
        <v>0</v>
      </c>
      <c r="KF46" s="118">
        <v>0</v>
      </c>
      <c r="KG46" s="118">
        <v>0</v>
      </c>
      <c r="KH46" s="118">
        <v>0</v>
      </c>
      <c r="KI46" s="118">
        <v>0</v>
      </c>
      <c r="KJ46" s="118">
        <v>0</v>
      </c>
      <c r="KK46" s="118">
        <v>0</v>
      </c>
      <c r="KL46" s="118">
        <v>0</v>
      </c>
      <c r="KM46" s="118">
        <v>0</v>
      </c>
      <c r="KN46" s="118">
        <v>0</v>
      </c>
      <c r="KO46" s="118">
        <v>0</v>
      </c>
      <c r="KP46" s="118">
        <v>0</v>
      </c>
      <c r="KQ46" s="118">
        <v>0</v>
      </c>
      <c r="KR46" s="118">
        <v>0</v>
      </c>
      <c r="KS46" s="118">
        <v>0</v>
      </c>
      <c r="KT46" s="118">
        <v>0</v>
      </c>
      <c r="KU46" s="118">
        <v>0</v>
      </c>
      <c r="KV46" s="118">
        <v>0</v>
      </c>
      <c r="KW46" s="118">
        <v>0</v>
      </c>
      <c r="KX46" s="118">
        <v>0</v>
      </c>
      <c r="KY46" s="118">
        <v>0</v>
      </c>
      <c r="KZ46" s="118">
        <v>0</v>
      </c>
      <c r="LA46" s="118">
        <v>0</v>
      </c>
      <c r="LB46" s="118">
        <v>0</v>
      </c>
      <c r="LC46" s="118">
        <v>0</v>
      </c>
      <c r="LD46" s="118">
        <v>0</v>
      </c>
      <c r="LE46" s="118">
        <v>0</v>
      </c>
      <c r="LF46" s="118">
        <v>0</v>
      </c>
      <c r="LG46" s="118">
        <v>0</v>
      </c>
      <c r="LH46" s="118">
        <v>0</v>
      </c>
      <c r="LI46" s="118">
        <v>0</v>
      </c>
      <c r="LJ46" s="118">
        <v>0</v>
      </c>
      <c r="LK46" s="118">
        <v>0</v>
      </c>
      <c r="LL46" s="118">
        <v>0</v>
      </c>
      <c r="LM46" s="118">
        <v>0</v>
      </c>
      <c r="LN46" s="118">
        <v>0</v>
      </c>
      <c r="LO46" s="118">
        <v>0</v>
      </c>
      <c r="LP46" s="118">
        <v>0</v>
      </c>
      <c r="LQ46" s="118">
        <v>0</v>
      </c>
      <c r="LR46" s="118">
        <v>0</v>
      </c>
      <c r="LS46" s="118">
        <v>0</v>
      </c>
      <c r="LT46" s="118">
        <v>0</v>
      </c>
      <c r="LU46" s="118">
        <v>0</v>
      </c>
      <c r="LV46" s="118">
        <v>0</v>
      </c>
      <c r="LW46" s="118">
        <v>0</v>
      </c>
      <c r="LX46" s="118">
        <v>0</v>
      </c>
      <c r="LY46" s="118">
        <v>0</v>
      </c>
      <c r="LZ46" s="118">
        <v>0</v>
      </c>
      <c r="MA46" s="118">
        <v>0</v>
      </c>
      <c r="MB46" s="118">
        <v>0</v>
      </c>
      <c r="MC46" s="118">
        <v>0</v>
      </c>
      <c r="MD46" s="118">
        <v>0</v>
      </c>
      <c r="ME46" s="118">
        <v>0</v>
      </c>
      <c r="MF46" s="118">
        <v>0</v>
      </c>
      <c r="MG46" s="118">
        <v>0</v>
      </c>
      <c r="MH46" s="118">
        <v>0</v>
      </c>
      <c r="MI46" s="118">
        <v>0</v>
      </c>
      <c r="MJ46" s="118">
        <v>0</v>
      </c>
      <c r="MK46" s="118">
        <v>0</v>
      </c>
      <c r="ML46" s="118">
        <v>0</v>
      </c>
      <c r="MM46" s="118">
        <v>0</v>
      </c>
      <c r="MN46" s="118">
        <v>0</v>
      </c>
      <c r="MO46" s="118">
        <v>0</v>
      </c>
      <c r="MP46" s="118">
        <v>0</v>
      </c>
      <c r="MQ46" s="118">
        <v>0</v>
      </c>
      <c r="MR46" s="118">
        <v>0</v>
      </c>
      <c r="MS46" s="118">
        <v>0</v>
      </c>
      <c r="MT46" s="118">
        <v>0</v>
      </c>
      <c r="MU46" s="118">
        <v>0</v>
      </c>
      <c r="MV46" s="118">
        <v>0</v>
      </c>
      <c r="MW46" s="118">
        <v>0</v>
      </c>
    </row>
    <row r="47" spans="1:361" x14ac:dyDescent="0.35">
      <c r="A47" s="145" t="s">
        <v>257</v>
      </c>
      <c r="B47" s="118">
        <v>-2</v>
      </c>
      <c r="C47" s="118">
        <v>-2</v>
      </c>
      <c r="D47" s="118">
        <v>-2</v>
      </c>
      <c r="E47" s="118">
        <v>-2</v>
      </c>
      <c r="F47" s="118">
        <v>-2</v>
      </c>
      <c r="G47" s="118">
        <v>-2</v>
      </c>
      <c r="H47" s="118">
        <v>-2</v>
      </c>
      <c r="I47" s="118">
        <v>-2</v>
      </c>
      <c r="J47" s="118">
        <v>-2</v>
      </c>
      <c r="K47" s="118">
        <v>-2</v>
      </c>
      <c r="L47" s="118">
        <v>-2</v>
      </c>
      <c r="M47" s="118">
        <v>-2</v>
      </c>
      <c r="N47" s="118">
        <v>-2</v>
      </c>
      <c r="O47" s="118">
        <v>-2</v>
      </c>
      <c r="P47" s="118">
        <v>-2</v>
      </c>
      <c r="Q47" s="118">
        <v>-2</v>
      </c>
      <c r="R47" s="118">
        <v>-2</v>
      </c>
      <c r="S47" s="118">
        <v>-2</v>
      </c>
      <c r="T47" s="118">
        <v>-2</v>
      </c>
      <c r="U47" s="118">
        <v>-2</v>
      </c>
      <c r="V47" s="118">
        <v>-2</v>
      </c>
      <c r="W47" s="118">
        <v>-2</v>
      </c>
      <c r="X47" s="118">
        <v>-2</v>
      </c>
      <c r="Y47" s="118">
        <v>-2</v>
      </c>
      <c r="Z47" s="118">
        <v>-2</v>
      </c>
      <c r="AA47" s="118">
        <v>-2</v>
      </c>
      <c r="AB47" s="118">
        <v>-2</v>
      </c>
      <c r="AC47" s="118">
        <v>-2</v>
      </c>
      <c r="AD47" s="118">
        <v>-2</v>
      </c>
      <c r="AE47" s="118">
        <v>-2</v>
      </c>
      <c r="AF47" s="118">
        <v>-2</v>
      </c>
      <c r="AG47" s="118">
        <v>-2</v>
      </c>
      <c r="AH47" s="118">
        <v>-2</v>
      </c>
      <c r="AI47" s="118">
        <v>-2</v>
      </c>
      <c r="AJ47" s="118">
        <v>-2</v>
      </c>
      <c r="AK47" s="118">
        <v>-2</v>
      </c>
      <c r="AL47" s="118">
        <v>-2</v>
      </c>
      <c r="AM47" s="118">
        <v>-2</v>
      </c>
      <c r="AN47" s="118">
        <v>-2</v>
      </c>
      <c r="AO47" s="118">
        <v>-2</v>
      </c>
      <c r="AP47" s="118">
        <v>-2</v>
      </c>
      <c r="AQ47" s="118">
        <v>-2</v>
      </c>
      <c r="AR47" s="118">
        <v>-2</v>
      </c>
      <c r="AS47" s="118">
        <v>-2</v>
      </c>
      <c r="AT47" s="118">
        <v>-2</v>
      </c>
      <c r="AU47" s="118">
        <v>-2</v>
      </c>
      <c r="AV47" s="118">
        <v>-2</v>
      </c>
      <c r="AW47" s="118">
        <v>-2</v>
      </c>
      <c r="AX47" s="118">
        <v>-2</v>
      </c>
      <c r="AY47" s="118">
        <v>-2</v>
      </c>
      <c r="AZ47" s="118">
        <v>-2</v>
      </c>
      <c r="BA47" s="118">
        <v>-2</v>
      </c>
      <c r="BB47" s="118">
        <v>-2</v>
      </c>
      <c r="BC47" s="118">
        <v>-2</v>
      </c>
      <c r="BD47" s="118">
        <v>-2</v>
      </c>
      <c r="BE47" s="118">
        <v>-2</v>
      </c>
      <c r="BF47" s="118">
        <v>-2</v>
      </c>
      <c r="BG47" s="118">
        <v>-2</v>
      </c>
      <c r="BH47" s="118">
        <v>-2</v>
      </c>
      <c r="BI47" s="118">
        <v>-2</v>
      </c>
      <c r="BJ47" s="118">
        <v>-2</v>
      </c>
      <c r="BK47" s="118">
        <v>-2</v>
      </c>
      <c r="BL47" s="118">
        <v>-2</v>
      </c>
      <c r="BM47" s="118">
        <v>-2</v>
      </c>
      <c r="BN47" s="118">
        <v>-2</v>
      </c>
      <c r="BO47" s="118">
        <v>-2</v>
      </c>
      <c r="BP47" s="118">
        <v>-2</v>
      </c>
      <c r="BQ47" s="118">
        <v>-2</v>
      </c>
      <c r="BR47" s="118">
        <v>-2</v>
      </c>
      <c r="BS47" s="118">
        <v>-2</v>
      </c>
      <c r="BT47" s="118">
        <v>-2</v>
      </c>
      <c r="BU47" s="118">
        <v>-2</v>
      </c>
      <c r="BV47" s="118">
        <v>-2</v>
      </c>
      <c r="BW47" s="118">
        <v>-2</v>
      </c>
      <c r="BX47" s="118">
        <v>-2</v>
      </c>
      <c r="BY47" s="118">
        <v>-2</v>
      </c>
      <c r="BZ47" s="118">
        <v>-2</v>
      </c>
      <c r="CA47" s="118">
        <v>-2</v>
      </c>
      <c r="CB47" s="118">
        <v>-2</v>
      </c>
      <c r="CC47" s="118">
        <v>-2</v>
      </c>
      <c r="CD47" s="118">
        <v>-2</v>
      </c>
      <c r="CE47" s="118">
        <v>-2</v>
      </c>
      <c r="CF47" s="118">
        <v>-2</v>
      </c>
      <c r="CG47" s="118">
        <v>-2</v>
      </c>
      <c r="CH47" s="118">
        <v>-2</v>
      </c>
      <c r="CI47" s="118">
        <v>-2</v>
      </c>
      <c r="CJ47" s="118">
        <v>-2</v>
      </c>
      <c r="CK47" s="118">
        <v>-2</v>
      </c>
      <c r="CL47" s="118">
        <v>-2</v>
      </c>
      <c r="CM47" s="118">
        <v>-2</v>
      </c>
      <c r="CN47" s="118">
        <v>-2</v>
      </c>
      <c r="CO47" s="118">
        <v>-2</v>
      </c>
      <c r="CP47" s="118">
        <v>-2</v>
      </c>
      <c r="CQ47" s="118">
        <v>-2</v>
      </c>
      <c r="CR47" s="118">
        <v>-2</v>
      </c>
      <c r="CS47" s="118">
        <v>-2</v>
      </c>
      <c r="CT47" s="118">
        <v>-2</v>
      </c>
      <c r="CU47" s="118">
        <v>-2</v>
      </c>
      <c r="CV47" s="118">
        <v>-2</v>
      </c>
      <c r="CW47" s="118">
        <v>-2</v>
      </c>
      <c r="CX47" s="118">
        <v>-2</v>
      </c>
      <c r="CY47" s="118">
        <v>-2</v>
      </c>
      <c r="CZ47" s="118">
        <v>-2</v>
      </c>
      <c r="DA47" s="118">
        <v>-2</v>
      </c>
      <c r="DB47" s="118">
        <v>-2</v>
      </c>
      <c r="DC47" s="118">
        <v>-2</v>
      </c>
      <c r="DD47" s="118">
        <v>-2</v>
      </c>
      <c r="DE47" s="118">
        <v>-2</v>
      </c>
      <c r="DF47" s="118">
        <v>-2</v>
      </c>
      <c r="DG47" s="118">
        <v>-2</v>
      </c>
      <c r="DH47" s="118">
        <v>-2</v>
      </c>
      <c r="DI47" s="118">
        <v>-2</v>
      </c>
      <c r="DJ47" s="118">
        <v>-2</v>
      </c>
      <c r="DK47" s="118">
        <v>-2</v>
      </c>
      <c r="DL47" s="118">
        <v>-2</v>
      </c>
      <c r="DM47" s="118">
        <v>-2</v>
      </c>
      <c r="DN47" s="118">
        <v>-2</v>
      </c>
      <c r="DO47" s="118">
        <v>-2</v>
      </c>
      <c r="DP47" s="118">
        <v>-2</v>
      </c>
      <c r="DQ47" s="118">
        <v>-2</v>
      </c>
      <c r="DR47" s="118">
        <v>-2</v>
      </c>
      <c r="DS47" s="118">
        <v>-2</v>
      </c>
      <c r="DT47" s="118">
        <v>-2</v>
      </c>
      <c r="DU47" s="118">
        <v>-2</v>
      </c>
      <c r="DV47" s="118">
        <v>-2</v>
      </c>
      <c r="DW47" s="118">
        <v>-2</v>
      </c>
      <c r="DX47" s="118">
        <v>-2</v>
      </c>
      <c r="DY47" s="118">
        <v>-2</v>
      </c>
      <c r="DZ47" s="118">
        <v>-2</v>
      </c>
      <c r="EA47" s="118">
        <v>-2</v>
      </c>
      <c r="EB47" s="118">
        <v>-2</v>
      </c>
      <c r="EC47" s="118">
        <v>-2</v>
      </c>
      <c r="ED47" s="118">
        <v>-2</v>
      </c>
      <c r="EE47" s="118">
        <v>-2</v>
      </c>
      <c r="EF47" s="118">
        <v>-2</v>
      </c>
      <c r="EG47" s="118">
        <v>-2</v>
      </c>
      <c r="EH47" s="118">
        <v>-2</v>
      </c>
      <c r="EI47" s="118">
        <v>-2</v>
      </c>
      <c r="EJ47" s="118">
        <v>-2</v>
      </c>
      <c r="EK47" s="118">
        <v>-2</v>
      </c>
      <c r="EL47" s="118">
        <v>-2</v>
      </c>
      <c r="EM47" s="118">
        <v>-2</v>
      </c>
      <c r="EN47" s="118">
        <v>-2</v>
      </c>
      <c r="EO47" s="118">
        <v>-2</v>
      </c>
      <c r="EP47" s="118">
        <v>-2</v>
      </c>
      <c r="EQ47" s="118">
        <v>-2</v>
      </c>
      <c r="ER47" s="118">
        <v>-2</v>
      </c>
      <c r="ES47" s="118">
        <v>-2</v>
      </c>
      <c r="ET47" s="118">
        <v>-2</v>
      </c>
      <c r="EU47" s="118">
        <v>-2</v>
      </c>
      <c r="EV47" s="118">
        <v>-2</v>
      </c>
      <c r="EW47" s="118">
        <v>-2</v>
      </c>
      <c r="EX47" s="118">
        <v>-2</v>
      </c>
      <c r="EY47" s="118">
        <v>-2</v>
      </c>
      <c r="EZ47" s="118">
        <v>-2</v>
      </c>
      <c r="FA47" s="118">
        <v>-2</v>
      </c>
      <c r="FB47" s="118">
        <v>-2</v>
      </c>
      <c r="FC47" s="118">
        <v>-2</v>
      </c>
      <c r="FD47" s="118">
        <v>-2</v>
      </c>
      <c r="FE47" s="118">
        <v>-2</v>
      </c>
      <c r="FF47" s="118">
        <v>-2</v>
      </c>
      <c r="FG47" s="118">
        <v>-2</v>
      </c>
      <c r="FH47" s="118">
        <v>-2</v>
      </c>
      <c r="FI47" s="118">
        <v>-2</v>
      </c>
      <c r="FJ47" s="118">
        <v>-2</v>
      </c>
      <c r="FK47" s="118">
        <v>-2</v>
      </c>
      <c r="FL47" s="118">
        <v>-2</v>
      </c>
      <c r="FM47" s="118">
        <v>-2</v>
      </c>
      <c r="FN47" s="118">
        <v>-2</v>
      </c>
      <c r="FO47" s="118">
        <v>-2</v>
      </c>
      <c r="FP47" s="118">
        <v>-2</v>
      </c>
      <c r="FQ47" s="118">
        <v>-2</v>
      </c>
      <c r="FR47" s="118">
        <v>-2</v>
      </c>
      <c r="FS47" s="118">
        <v>-2</v>
      </c>
      <c r="FT47" s="118">
        <v>-2</v>
      </c>
      <c r="FU47" s="118">
        <v>-2</v>
      </c>
      <c r="FV47" s="118">
        <v>-2</v>
      </c>
      <c r="FW47" s="118">
        <v>-2</v>
      </c>
      <c r="FX47" s="118">
        <v>-2</v>
      </c>
      <c r="FY47" s="118">
        <v>-2</v>
      </c>
      <c r="FZ47" s="118">
        <v>-2</v>
      </c>
      <c r="GA47" s="118">
        <v>-2</v>
      </c>
      <c r="GB47" s="118">
        <v>-2</v>
      </c>
      <c r="GC47" s="118">
        <v>-2</v>
      </c>
      <c r="GD47" s="118">
        <v>-2</v>
      </c>
      <c r="GE47" s="118">
        <v>-2</v>
      </c>
      <c r="GF47" s="118">
        <v>-2</v>
      </c>
      <c r="GG47" s="118">
        <v>-2</v>
      </c>
      <c r="GH47" s="118">
        <v>-2</v>
      </c>
      <c r="GI47" s="118">
        <v>-2</v>
      </c>
      <c r="GJ47" s="118">
        <v>-2</v>
      </c>
      <c r="GK47" s="118">
        <v>-2</v>
      </c>
      <c r="GL47" s="118">
        <v>-2</v>
      </c>
      <c r="GM47" s="118">
        <v>-2</v>
      </c>
      <c r="GN47" s="118">
        <v>-2</v>
      </c>
      <c r="GO47" s="118">
        <v>-2</v>
      </c>
      <c r="GP47" s="118">
        <v>-2</v>
      </c>
      <c r="GQ47" s="118">
        <v>-2</v>
      </c>
      <c r="GR47" s="118">
        <v>-2</v>
      </c>
      <c r="GS47" s="118">
        <v>-2</v>
      </c>
      <c r="GT47" s="118">
        <v>-2</v>
      </c>
      <c r="GU47" s="118">
        <v>-2</v>
      </c>
      <c r="GV47" s="118">
        <v>-2</v>
      </c>
      <c r="GW47" s="118">
        <v>-2</v>
      </c>
      <c r="GX47" s="118">
        <v>-2</v>
      </c>
      <c r="GY47" s="118">
        <v>-2</v>
      </c>
      <c r="GZ47" s="118">
        <v>-2</v>
      </c>
      <c r="HA47" s="118">
        <v>-2</v>
      </c>
      <c r="HB47" s="118">
        <v>-2</v>
      </c>
      <c r="HC47" s="118">
        <v>-2</v>
      </c>
      <c r="HD47" s="118">
        <v>-2</v>
      </c>
      <c r="HE47" s="118">
        <v>-2</v>
      </c>
      <c r="HF47" s="118">
        <v>-2</v>
      </c>
      <c r="HG47" s="118">
        <v>-2</v>
      </c>
      <c r="HH47" s="118">
        <v>-2</v>
      </c>
      <c r="HI47" s="118">
        <v>-2</v>
      </c>
      <c r="HJ47" s="118">
        <v>-2</v>
      </c>
      <c r="HK47" s="118">
        <v>-2</v>
      </c>
      <c r="HL47" s="118">
        <v>-2</v>
      </c>
      <c r="HM47" s="118">
        <v>-2</v>
      </c>
      <c r="HN47" s="118">
        <v>-2</v>
      </c>
      <c r="HO47" s="118">
        <v>-2</v>
      </c>
      <c r="HP47" s="118">
        <v>-2</v>
      </c>
      <c r="HQ47" s="118">
        <v>-2</v>
      </c>
      <c r="HR47" s="118">
        <v>-2</v>
      </c>
      <c r="HS47" s="118">
        <v>-2</v>
      </c>
      <c r="HT47" s="118">
        <v>-2</v>
      </c>
      <c r="HU47" s="118">
        <v>-2</v>
      </c>
      <c r="HV47" s="118">
        <v>-2</v>
      </c>
      <c r="HW47" s="118">
        <v>-2</v>
      </c>
      <c r="HX47" s="118">
        <v>-2</v>
      </c>
      <c r="HY47" s="118">
        <v>-2</v>
      </c>
      <c r="HZ47" s="118">
        <v>-2</v>
      </c>
      <c r="IA47" s="118">
        <v>-2</v>
      </c>
      <c r="IB47" s="118">
        <v>-2</v>
      </c>
      <c r="IC47" s="118">
        <v>-2</v>
      </c>
      <c r="ID47" s="118">
        <v>-2</v>
      </c>
      <c r="IE47" s="118">
        <v>-2</v>
      </c>
      <c r="IF47" s="118">
        <v>-2</v>
      </c>
      <c r="IG47" s="118">
        <v>-2</v>
      </c>
      <c r="IH47" s="118">
        <v>-2</v>
      </c>
      <c r="II47" s="118">
        <v>-2</v>
      </c>
      <c r="IJ47" s="118">
        <v>-2</v>
      </c>
      <c r="IK47" s="118">
        <v>-2</v>
      </c>
      <c r="IL47" s="118">
        <v>-2</v>
      </c>
      <c r="IM47" s="118">
        <v>-2</v>
      </c>
      <c r="IN47" s="118">
        <v>-2</v>
      </c>
      <c r="IO47" s="118">
        <v>-2</v>
      </c>
      <c r="IP47" s="118">
        <v>-2</v>
      </c>
      <c r="IQ47" s="118">
        <v>-2</v>
      </c>
      <c r="IR47" s="118">
        <v>-2</v>
      </c>
      <c r="IS47" s="118">
        <v>-2</v>
      </c>
      <c r="IT47" s="118">
        <v>-2</v>
      </c>
      <c r="IU47" s="118">
        <v>-2</v>
      </c>
      <c r="IV47" s="118">
        <v>-2</v>
      </c>
      <c r="IW47" s="118">
        <v>-2</v>
      </c>
      <c r="IX47" s="118">
        <v>-2</v>
      </c>
      <c r="IY47" s="118">
        <v>-2</v>
      </c>
      <c r="IZ47" s="118">
        <v>-2</v>
      </c>
      <c r="JA47" s="118">
        <v>-2</v>
      </c>
      <c r="JB47" s="118">
        <v>-2</v>
      </c>
      <c r="JC47" s="118">
        <v>-2</v>
      </c>
      <c r="JD47" s="118">
        <v>-2</v>
      </c>
      <c r="JE47" s="118">
        <v>-2</v>
      </c>
      <c r="JF47" s="118">
        <v>-2</v>
      </c>
      <c r="JG47" s="118">
        <v>-2</v>
      </c>
      <c r="JH47" s="118">
        <v>-2</v>
      </c>
      <c r="JI47" s="118">
        <v>-2</v>
      </c>
      <c r="JJ47" s="118">
        <v>-2</v>
      </c>
      <c r="JK47" s="118">
        <v>-2</v>
      </c>
      <c r="JL47" s="118">
        <v>-2</v>
      </c>
      <c r="JM47" s="118">
        <v>-2</v>
      </c>
      <c r="JN47" s="118">
        <v>-2</v>
      </c>
      <c r="JO47" s="118">
        <v>-2</v>
      </c>
      <c r="JP47" s="118">
        <v>-2</v>
      </c>
      <c r="JQ47" s="118">
        <v>-2</v>
      </c>
      <c r="JR47" s="118">
        <v>-2</v>
      </c>
      <c r="JS47" s="118">
        <v>-2</v>
      </c>
      <c r="JT47" s="118">
        <v>-2</v>
      </c>
      <c r="JU47" s="118">
        <v>-2</v>
      </c>
      <c r="JV47" s="118">
        <v>-2</v>
      </c>
      <c r="JW47" s="118">
        <v>-2</v>
      </c>
      <c r="JX47" s="118">
        <v>-2</v>
      </c>
      <c r="JY47" s="118">
        <v>-2</v>
      </c>
      <c r="JZ47" s="118">
        <v>-2</v>
      </c>
      <c r="KA47" s="118">
        <v>-2</v>
      </c>
      <c r="KB47" s="118">
        <v>-2</v>
      </c>
      <c r="KC47" s="118">
        <v>-2</v>
      </c>
      <c r="KD47" s="118">
        <v>-2</v>
      </c>
      <c r="KE47" s="118">
        <v>-2</v>
      </c>
      <c r="KF47" s="118">
        <v>-2</v>
      </c>
      <c r="KG47" s="118">
        <v>-2</v>
      </c>
      <c r="KH47" s="118">
        <v>-2</v>
      </c>
      <c r="KI47" s="118">
        <v>-2</v>
      </c>
      <c r="KJ47" s="118">
        <v>-2</v>
      </c>
      <c r="KK47" s="118">
        <v>-2</v>
      </c>
      <c r="KL47" s="118">
        <v>-2</v>
      </c>
      <c r="KM47" s="118">
        <v>-2</v>
      </c>
      <c r="KN47" s="118">
        <v>-2</v>
      </c>
      <c r="KO47" s="118">
        <v>-2</v>
      </c>
      <c r="KP47" s="118">
        <v>-2</v>
      </c>
      <c r="KQ47" s="118">
        <v>-2</v>
      </c>
      <c r="KR47" s="118">
        <v>-2</v>
      </c>
      <c r="KS47" s="118">
        <v>-2</v>
      </c>
      <c r="KT47" s="118">
        <v>-2</v>
      </c>
      <c r="KU47" s="118">
        <v>-2</v>
      </c>
      <c r="KV47" s="118">
        <v>-2</v>
      </c>
      <c r="KW47" s="118">
        <v>-2</v>
      </c>
      <c r="KX47" s="118">
        <v>-2</v>
      </c>
      <c r="KY47" s="118">
        <v>-2</v>
      </c>
      <c r="KZ47" s="118">
        <v>-2</v>
      </c>
      <c r="LA47" s="118">
        <v>-2</v>
      </c>
      <c r="LB47" s="118">
        <v>-2</v>
      </c>
      <c r="LC47" s="118">
        <v>-2</v>
      </c>
      <c r="LD47" s="118">
        <v>-2</v>
      </c>
      <c r="LE47" s="118">
        <v>-2</v>
      </c>
      <c r="LF47" s="118">
        <v>-2</v>
      </c>
      <c r="LG47" s="118">
        <v>-2</v>
      </c>
      <c r="LH47" s="118">
        <v>-2</v>
      </c>
      <c r="LI47" s="118">
        <v>-2</v>
      </c>
      <c r="LJ47" s="118">
        <v>-2</v>
      </c>
      <c r="LK47" s="118">
        <v>-2</v>
      </c>
      <c r="LL47" s="118">
        <v>-2</v>
      </c>
      <c r="LM47" s="118">
        <v>-2</v>
      </c>
      <c r="LN47" s="118">
        <v>-2</v>
      </c>
      <c r="LO47" s="118">
        <v>-2</v>
      </c>
      <c r="LP47" s="118">
        <v>-2</v>
      </c>
      <c r="LQ47" s="118">
        <v>-2</v>
      </c>
      <c r="LR47" s="118">
        <v>-2</v>
      </c>
      <c r="LS47" s="118">
        <v>-2</v>
      </c>
      <c r="LT47" s="118">
        <v>-2</v>
      </c>
      <c r="LU47" s="118">
        <v>-2</v>
      </c>
      <c r="LV47" s="118">
        <v>-2</v>
      </c>
      <c r="LW47" s="118">
        <v>-2</v>
      </c>
      <c r="LX47" s="118">
        <v>-2</v>
      </c>
      <c r="LY47" s="118">
        <v>-2</v>
      </c>
      <c r="LZ47" s="118">
        <v>-2</v>
      </c>
      <c r="MA47" s="118">
        <v>-2</v>
      </c>
      <c r="MB47" s="118">
        <v>-2</v>
      </c>
      <c r="MC47" s="118">
        <v>-2</v>
      </c>
      <c r="MD47" s="118">
        <v>-2</v>
      </c>
      <c r="ME47" s="118">
        <v>-2</v>
      </c>
      <c r="MF47" s="118">
        <v>-2</v>
      </c>
      <c r="MG47" s="118">
        <v>-2</v>
      </c>
      <c r="MH47" s="118">
        <v>-2</v>
      </c>
      <c r="MI47" s="118">
        <v>-2</v>
      </c>
      <c r="MJ47" s="118">
        <v>-2</v>
      </c>
      <c r="MK47" s="118">
        <v>-2</v>
      </c>
      <c r="ML47" s="118">
        <v>-2</v>
      </c>
      <c r="MM47" s="118">
        <v>-2</v>
      </c>
      <c r="MN47" s="118">
        <v>-2</v>
      </c>
      <c r="MO47" s="118">
        <v>-2</v>
      </c>
      <c r="MP47" s="118">
        <v>-2</v>
      </c>
      <c r="MQ47" s="118">
        <v>-2</v>
      </c>
      <c r="MR47" s="118">
        <v>-2</v>
      </c>
      <c r="MS47" s="118">
        <v>-2</v>
      </c>
      <c r="MT47" s="118">
        <v>-2</v>
      </c>
      <c r="MU47" s="118">
        <v>-2</v>
      </c>
      <c r="MV47" s="118">
        <v>-2</v>
      </c>
      <c r="MW47" s="118">
        <v>-2</v>
      </c>
    </row>
    <row r="48" spans="1:361" x14ac:dyDescent="0.35">
      <c r="A48" s="145" t="s">
        <v>258</v>
      </c>
      <c r="B48" s="118">
        <v>1.4E-2</v>
      </c>
      <c r="C48" s="118">
        <v>2.8000000000000001E-2</v>
      </c>
      <c r="D48" s="118">
        <v>4.2000000000000003E-2</v>
      </c>
      <c r="E48" s="118">
        <v>5.6000000000000001E-2</v>
      </c>
      <c r="F48" s="118">
        <v>7.0000000000000007E-2</v>
      </c>
      <c r="G48" s="118">
        <v>8.4000000000000005E-2</v>
      </c>
      <c r="H48" s="118">
        <v>9.8000000000000004E-2</v>
      </c>
      <c r="I48" s="118">
        <v>0.112</v>
      </c>
      <c r="J48" s="118">
        <v>0.126</v>
      </c>
      <c r="K48" s="118">
        <v>0.14000000000000001</v>
      </c>
      <c r="L48" s="118">
        <v>0.154</v>
      </c>
      <c r="M48" s="118">
        <v>0.16800000000000001</v>
      </c>
      <c r="N48" s="118">
        <v>0.182</v>
      </c>
      <c r="O48" s="118">
        <v>0.19600000000000001</v>
      </c>
      <c r="P48" s="118">
        <v>0.21099999999999999</v>
      </c>
      <c r="Q48" s="118">
        <v>0.22500000000000001</v>
      </c>
      <c r="R48" s="118">
        <v>0.23899999999999999</v>
      </c>
      <c r="S48" s="118">
        <v>0.253</v>
      </c>
      <c r="T48" s="118">
        <v>0.26700000000000002</v>
      </c>
      <c r="U48" s="118">
        <v>0.28100000000000003</v>
      </c>
      <c r="V48" s="118">
        <v>0.29499999999999998</v>
      </c>
      <c r="W48" s="118">
        <v>0.309</v>
      </c>
      <c r="X48" s="118">
        <v>0.32300000000000001</v>
      </c>
      <c r="Y48" s="118">
        <v>0.33700000000000002</v>
      </c>
      <c r="Z48" s="118">
        <v>0.35099999999999998</v>
      </c>
      <c r="AA48" s="118">
        <v>0.36499999999999999</v>
      </c>
      <c r="AB48" s="118">
        <v>0.379</v>
      </c>
      <c r="AC48" s="118">
        <v>0.39300000000000002</v>
      </c>
      <c r="AD48" s="118">
        <v>0.40699999999999997</v>
      </c>
      <c r="AE48" s="118">
        <v>0.42099999999999999</v>
      </c>
      <c r="AF48" s="118">
        <v>0.56100000000000005</v>
      </c>
      <c r="AG48" s="118">
        <v>0.70199999999999996</v>
      </c>
      <c r="AH48" s="118">
        <v>0.84199999999999997</v>
      </c>
      <c r="AI48" s="118">
        <v>0.98199999999999998</v>
      </c>
      <c r="AJ48" s="118">
        <v>1.123</v>
      </c>
      <c r="AK48" s="118">
        <v>1.2629999999999999</v>
      </c>
      <c r="AL48" s="118">
        <v>1.4E-2</v>
      </c>
      <c r="AM48" s="118">
        <v>2.8000000000000001E-2</v>
      </c>
      <c r="AN48" s="118">
        <v>4.2000000000000003E-2</v>
      </c>
      <c r="AO48" s="118">
        <v>5.6000000000000001E-2</v>
      </c>
      <c r="AP48" s="118">
        <v>7.0000000000000007E-2</v>
      </c>
      <c r="AQ48" s="118">
        <v>8.4000000000000005E-2</v>
      </c>
      <c r="AR48" s="118">
        <v>9.8000000000000004E-2</v>
      </c>
      <c r="AS48" s="118">
        <v>0.112</v>
      </c>
      <c r="AT48" s="118">
        <v>0.126</v>
      </c>
      <c r="AU48" s="118">
        <v>0.14000000000000001</v>
      </c>
      <c r="AV48" s="118">
        <v>0.154</v>
      </c>
      <c r="AW48" s="118">
        <v>0.16800000000000001</v>
      </c>
      <c r="AX48" s="118">
        <v>0.182</v>
      </c>
      <c r="AY48" s="118">
        <v>0.19600000000000001</v>
      </c>
      <c r="AZ48" s="118">
        <v>0.21099999999999999</v>
      </c>
      <c r="BA48" s="118">
        <v>0.22500000000000001</v>
      </c>
      <c r="BB48" s="118">
        <v>0.23899999999999999</v>
      </c>
      <c r="BC48" s="118">
        <v>0.253</v>
      </c>
      <c r="BD48" s="118">
        <v>0.26700000000000002</v>
      </c>
      <c r="BE48" s="118">
        <v>0.28100000000000003</v>
      </c>
      <c r="BF48" s="118">
        <v>0.29499999999999998</v>
      </c>
      <c r="BG48" s="118">
        <v>0.309</v>
      </c>
      <c r="BH48" s="118">
        <v>0.32300000000000001</v>
      </c>
      <c r="BI48" s="118">
        <v>0.33700000000000002</v>
      </c>
      <c r="BJ48" s="118">
        <v>0.35099999999999998</v>
      </c>
      <c r="BK48" s="118">
        <v>0.36499999999999999</v>
      </c>
      <c r="BL48" s="118">
        <v>0.379</v>
      </c>
      <c r="BM48" s="118">
        <v>0.39300000000000002</v>
      </c>
      <c r="BN48" s="118">
        <v>0.40699999999999997</v>
      </c>
      <c r="BO48" s="118">
        <v>0.42099999999999999</v>
      </c>
      <c r="BP48" s="118">
        <v>0.56100000000000005</v>
      </c>
      <c r="BQ48" s="118">
        <v>0.70199999999999996</v>
      </c>
      <c r="BR48" s="118">
        <v>0.84199999999999997</v>
      </c>
      <c r="BS48" s="118">
        <v>0.98199999999999998</v>
      </c>
      <c r="BT48" s="118">
        <v>1.123</v>
      </c>
      <c r="BU48" s="118">
        <v>1.2629999999999999</v>
      </c>
      <c r="BV48" s="118">
        <v>3.7999999999999999E-2</v>
      </c>
      <c r="BW48" s="118">
        <v>7.6999999999999999E-2</v>
      </c>
      <c r="BX48" s="118">
        <v>0.115</v>
      </c>
      <c r="BY48" s="118">
        <v>0.154</v>
      </c>
      <c r="BZ48" s="118">
        <v>0.192</v>
      </c>
      <c r="CA48" s="118">
        <v>0.23100000000000001</v>
      </c>
      <c r="CB48" s="118">
        <v>0.26900000000000002</v>
      </c>
      <c r="CC48" s="118">
        <v>0.308</v>
      </c>
      <c r="CD48" s="118">
        <v>0.34599999999999997</v>
      </c>
      <c r="CE48" s="118">
        <v>0.38500000000000001</v>
      </c>
      <c r="CF48" s="118">
        <v>0.42299999999999999</v>
      </c>
      <c r="CG48" s="118">
        <v>0.46200000000000002</v>
      </c>
      <c r="CH48" s="118">
        <v>0.5</v>
      </c>
      <c r="CI48" s="118">
        <v>0.53900000000000003</v>
      </c>
      <c r="CJ48" s="118">
        <v>0.57699999999999996</v>
      </c>
      <c r="CK48" s="118">
        <v>0.61599999999999999</v>
      </c>
      <c r="CL48" s="118">
        <v>0.65400000000000003</v>
      </c>
      <c r="CM48" s="118">
        <v>0.69299999999999995</v>
      </c>
      <c r="CN48" s="118">
        <v>0.73099999999999998</v>
      </c>
      <c r="CO48" s="118">
        <v>0.77</v>
      </c>
      <c r="CP48" s="118">
        <v>0.80800000000000005</v>
      </c>
      <c r="CQ48" s="118">
        <v>0.84699999999999998</v>
      </c>
      <c r="CR48" s="118">
        <v>0.88500000000000001</v>
      </c>
      <c r="CS48" s="118">
        <v>0.92400000000000004</v>
      </c>
      <c r="CT48" s="118">
        <v>0.96199999999999997</v>
      </c>
      <c r="CU48" s="118">
        <v>1</v>
      </c>
      <c r="CV48" s="118">
        <v>1.0389999999999999</v>
      </c>
      <c r="CW48" s="118">
        <v>1.077</v>
      </c>
      <c r="CX48" s="118">
        <v>1.1160000000000001</v>
      </c>
      <c r="CY48" s="118">
        <v>1.1539999999999999</v>
      </c>
      <c r="CZ48" s="118">
        <v>1.5389999999999999</v>
      </c>
      <c r="DA48" s="118">
        <v>1.9239999999999999</v>
      </c>
      <c r="DB48" s="118">
        <v>2.3090000000000002</v>
      </c>
      <c r="DC48" s="118">
        <v>2.694</v>
      </c>
      <c r="DD48" s="118">
        <v>3.0779999999999998</v>
      </c>
      <c r="DE48" s="118">
        <v>3.4630000000000001</v>
      </c>
      <c r="DF48" s="118">
        <v>0.122</v>
      </c>
      <c r="DG48" s="118">
        <v>0.24399999999999999</v>
      </c>
      <c r="DH48" s="118">
        <v>0.36599999999999999</v>
      </c>
      <c r="DI48" s="118">
        <v>0.48799999999999999</v>
      </c>
      <c r="DJ48" s="118">
        <v>0.61</v>
      </c>
      <c r="DK48" s="118">
        <v>0.73199999999999998</v>
      </c>
      <c r="DL48" s="118">
        <v>0.85399999999999998</v>
      </c>
      <c r="DM48" s="118">
        <v>0.97599999999999998</v>
      </c>
      <c r="DN48" s="118">
        <v>1.0980000000000001</v>
      </c>
      <c r="DO48" s="118">
        <v>1.22</v>
      </c>
      <c r="DP48" s="118">
        <v>1.3420000000000001</v>
      </c>
      <c r="DQ48" s="118">
        <v>1.464</v>
      </c>
      <c r="DR48" s="118">
        <v>1.5860000000000001</v>
      </c>
      <c r="DS48" s="118">
        <v>1.708</v>
      </c>
      <c r="DT48" s="118">
        <v>1.83</v>
      </c>
      <c r="DU48" s="118">
        <v>1.952</v>
      </c>
      <c r="DV48" s="118">
        <v>2.0739999999999998</v>
      </c>
      <c r="DW48" s="118">
        <v>2.1960000000000002</v>
      </c>
      <c r="DX48" s="118">
        <v>2.3180000000000001</v>
      </c>
      <c r="DY48" s="118">
        <v>2.44</v>
      </c>
      <c r="DZ48" s="118">
        <v>2.5619999999999998</v>
      </c>
      <c r="EA48" s="118">
        <v>2.6840000000000002</v>
      </c>
      <c r="EB48" s="118">
        <v>2.806</v>
      </c>
      <c r="EC48" s="118">
        <v>2.9279999999999999</v>
      </c>
      <c r="ED48" s="118">
        <v>3.05</v>
      </c>
      <c r="EE48" s="118">
        <v>3.1720000000000002</v>
      </c>
      <c r="EF48" s="118">
        <v>3.294</v>
      </c>
      <c r="EG48" s="118">
        <v>3.4159999999999999</v>
      </c>
      <c r="EH48" s="118">
        <v>3.5379999999999998</v>
      </c>
      <c r="EI48" s="118">
        <v>3.66</v>
      </c>
      <c r="EJ48" s="118">
        <v>4.8789999999999996</v>
      </c>
      <c r="EK48" s="118">
        <v>6.0990000000000002</v>
      </c>
      <c r="EL48" s="118">
        <v>7.319</v>
      </c>
      <c r="EM48" s="118">
        <v>8.5389999999999997</v>
      </c>
      <c r="EN48" s="118">
        <v>9.7590000000000003</v>
      </c>
      <c r="EO48" s="118">
        <v>10.978999999999999</v>
      </c>
      <c r="EP48" s="118">
        <v>8.1000000000000003E-2</v>
      </c>
      <c r="EQ48" s="118">
        <v>0.161</v>
      </c>
      <c r="ER48" s="118">
        <v>0.24199999999999999</v>
      </c>
      <c r="ES48" s="118">
        <v>0.32200000000000001</v>
      </c>
      <c r="ET48" s="118">
        <v>0.40300000000000002</v>
      </c>
      <c r="EU48" s="118">
        <v>0.48299999999999998</v>
      </c>
      <c r="EV48" s="118">
        <v>0.56399999999999995</v>
      </c>
      <c r="EW48" s="118">
        <v>0.64400000000000002</v>
      </c>
      <c r="EX48" s="118">
        <v>0.72499999999999998</v>
      </c>
      <c r="EY48" s="118">
        <v>0.80600000000000005</v>
      </c>
      <c r="EZ48" s="118">
        <v>0.88600000000000001</v>
      </c>
      <c r="FA48" s="118">
        <v>0.96699999999999997</v>
      </c>
      <c r="FB48" s="118">
        <v>1.0469999999999999</v>
      </c>
      <c r="FC48" s="118">
        <v>1.1279999999999999</v>
      </c>
      <c r="FD48" s="118">
        <v>1.208</v>
      </c>
      <c r="FE48" s="118">
        <v>1.2889999999999999</v>
      </c>
      <c r="FF48" s="118">
        <v>1.369</v>
      </c>
      <c r="FG48" s="118">
        <v>1.45</v>
      </c>
      <c r="FH48" s="118">
        <v>1.5309999999999999</v>
      </c>
      <c r="FI48" s="118">
        <v>1.611</v>
      </c>
      <c r="FJ48" s="118">
        <v>1.6919999999999999</v>
      </c>
      <c r="FK48" s="118">
        <v>1.772</v>
      </c>
      <c r="FL48" s="118">
        <v>1.853</v>
      </c>
      <c r="FM48" s="118">
        <v>1.9330000000000001</v>
      </c>
      <c r="FN48" s="118">
        <v>2.0139999999999998</v>
      </c>
      <c r="FO48" s="118">
        <v>2.0950000000000002</v>
      </c>
      <c r="FP48" s="118">
        <v>2.1749999999999998</v>
      </c>
      <c r="FQ48" s="118">
        <v>2.2559999999999998</v>
      </c>
      <c r="FR48" s="118">
        <v>2.3359999999999999</v>
      </c>
      <c r="FS48" s="118">
        <v>2.4169999999999998</v>
      </c>
      <c r="FT48" s="118">
        <v>3.222</v>
      </c>
      <c r="FU48" s="118">
        <v>4.0279999999999996</v>
      </c>
      <c r="FV48" s="118">
        <v>4.8339999999999996</v>
      </c>
      <c r="FW48" s="118">
        <v>5.6390000000000002</v>
      </c>
      <c r="FX48" s="118">
        <v>6.4450000000000003</v>
      </c>
      <c r="FY48" s="118">
        <v>7.25</v>
      </c>
      <c r="FZ48" s="118">
        <v>1.6E-2</v>
      </c>
      <c r="GA48" s="118">
        <v>3.1E-2</v>
      </c>
      <c r="GB48" s="118">
        <v>4.7E-2</v>
      </c>
      <c r="GC48" s="118">
        <v>6.2E-2</v>
      </c>
      <c r="GD48" s="118">
        <v>7.8E-2</v>
      </c>
      <c r="GE48" s="118">
        <v>9.2999999999999999E-2</v>
      </c>
      <c r="GF48" s="118">
        <v>0.109</v>
      </c>
      <c r="GG48" s="118">
        <v>0.125</v>
      </c>
      <c r="GH48" s="118">
        <v>0.14000000000000001</v>
      </c>
      <c r="GI48" s="118">
        <v>0.156</v>
      </c>
      <c r="GJ48" s="118">
        <v>0.17100000000000001</v>
      </c>
      <c r="GK48" s="118">
        <v>0.187</v>
      </c>
      <c r="GL48" s="118">
        <v>0.20200000000000001</v>
      </c>
      <c r="GM48" s="118">
        <v>0.218</v>
      </c>
      <c r="GN48" s="118">
        <v>0.23300000000000001</v>
      </c>
      <c r="GO48" s="118">
        <v>0.249</v>
      </c>
      <c r="GP48" s="118">
        <v>0.26500000000000001</v>
      </c>
      <c r="GQ48" s="118">
        <v>0.28000000000000003</v>
      </c>
      <c r="GR48" s="118">
        <v>0.29599999999999999</v>
      </c>
      <c r="GS48" s="118">
        <v>0.311</v>
      </c>
      <c r="GT48" s="118">
        <v>0.32700000000000001</v>
      </c>
      <c r="GU48" s="118">
        <v>0.34200000000000003</v>
      </c>
      <c r="GV48" s="118">
        <v>0.35799999999999998</v>
      </c>
      <c r="GW48" s="118">
        <v>0.374</v>
      </c>
      <c r="GX48" s="118">
        <v>0.38900000000000001</v>
      </c>
      <c r="GY48" s="118">
        <v>0.40500000000000003</v>
      </c>
      <c r="GZ48" s="118">
        <v>0.42</v>
      </c>
      <c r="HA48" s="118">
        <v>0.436</v>
      </c>
      <c r="HB48" s="118">
        <v>0.45100000000000001</v>
      </c>
      <c r="HC48" s="118">
        <v>0.46700000000000003</v>
      </c>
      <c r="HD48" s="118">
        <v>0.623</v>
      </c>
      <c r="HE48" s="118">
        <v>0.77800000000000002</v>
      </c>
      <c r="HF48" s="118">
        <v>0.93400000000000005</v>
      </c>
      <c r="HG48" s="118">
        <v>1.089</v>
      </c>
      <c r="HH48" s="118">
        <v>1.2450000000000001</v>
      </c>
      <c r="HI48" s="118">
        <v>1.401</v>
      </c>
      <c r="HJ48" s="118">
        <v>0</v>
      </c>
      <c r="HK48" s="118">
        <v>0</v>
      </c>
      <c r="HL48" s="118">
        <v>0</v>
      </c>
      <c r="HM48" s="118">
        <v>0</v>
      </c>
      <c r="HN48" s="118">
        <v>0</v>
      </c>
      <c r="HO48" s="118">
        <v>0</v>
      </c>
      <c r="HP48" s="118">
        <v>0</v>
      </c>
      <c r="HQ48" s="118">
        <v>0</v>
      </c>
      <c r="HR48" s="118">
        <v>0</v>
      </c>
      <c r="HS48" s="118">
        <v>0</v>
      </c>
      <c r="HT48" s="118">
        <v>0</v>
      </c>
      <c r="HU48" s="118">
        <v>0</v>
      </c>
      <c r="HV48" s="118">
        <v>0</v>
      </c>
      <c r="HW48" s="118">
        <v>0</v>
      </c>
      <c r="HX48" s="118">
        <v>0</v>
      </c>
      <c r="HY48" s="118">
        <v>0</v>
      </c>
      <c r="HZ48" s="118">
        <v>0</v>
      </c>
      <c r="IA48" s="118">
        <v>0</v>
      </c>
      <c r="IB48" s="118">
        <v>0</v>
      </c>
      <c r="IC48" s="118">
        <v>0</v>
      </c>
      <c r="ID48" s="118">
        <v>0</v>
      </c>
      <c r="IE48" s="118">
        <v>0</v>
      </c>
      <c r="IF48" s="118">
        <v>0</v>
      </c>
      <c r="IG48" s="118">
        <v>0</v>
      </c>
      <c r="IH48" s="118">
        <v>0</v>
      </c>
      <c r="II48" s="118">
        <v>0</v>
      </c>
      <c r="IJ48" s="118">
        <v>0</v>
      </c>
      <c r="IK48" s="118">
        <v>0</v>
      </c>
      <c r="IL48" s="118">
        <v>0</v>
      </c>
      <c r="IM48" s="118">
        <v>0</v>
      </c>
      <c r="IN48" s="118">
        <v>0</v>
      </c>
      <c r="IO48" s="118">
        <v>0</v>
      </c>
      <c r="IP48" s="118">
        <v>0</v>
      </c>
      <c r="IQ48" s="118">
        <v>0</v>
      </c>
      <c r="IR48" s="118">
        <v>0</v>
      </c>
      <c r="IS48" s="118">
        <v>0</v>
      </c>
      <c r="IT48" s="118">
        <v>0</v>
      </c>
      <c r="IU48" s="118">
        <v>0</v>
      </c>
      <c r="IV48" s="118">
        <v>0</v>
      </c>
      <c r="IW48" s="118">
        <v>0</v>
      </c>
      <c r="IX48" s="118">
        <v>0</v>
      </c>
      <c r="IY48" s="118">
        <v>0</v>
      </c>
      <c r="IZ48" s="118">
        <v>0</v>
      </c>
      <c r="JA48" s="118">
        <v>0</v>
      </c>
      <c r="JB48" s="118">
        <v>0</v>
      </c>
      <c r="JC48" s="118">
        <v>0</v>
      </c>
      <c r="JD48" s="118">
        <v>0</v>
      </c>
      <c r="JE48" s="118">
        <v>0</v>
      </c>
      <c r="JF48" s="118">
        <v>0</v>
      </c>
      <c r="JG48" s="118">
        <v>0</v>
      </c>
      <c r="JH48" s="118">
        <v>0</v>
      </c>
      <c r="JI48" s="118">
        <v>0</v>
      </c>
      <c r="JJ48" s="118">
        <v>0</v>
      </c>
      <c r="JK48" s="118">
        <v>0</v>
      </c>
      <c r="JL48" s="118">
        <v>0</v>
      </c>
      <c r="JM48" s="118">
        <v>0</v>
      </c>
      <c r="JN48" s="118">
        <v>0</v>
      </c>
      <c r="JO48" s="118">
        <v>0</v>
      </c>
      <c r="JP48" s="118">
        <v>0</v>
      </c>
      <c r="JQ48" s="118">
        <v>0</v>
      </c>
      <c r="JR48" s="118">
        <v>0</v>
      </c>
      <c r="JS48" s="118">
        <v>0</v>
      </c>
      <c r="JT48" s="118">
        <v>0</v>
      </c>
      <c r="JU48" s="118">
        <v>0</v>
      </c>
      <c r="JV48" s="118">
        <v>0</v>
      </c>
      <c r="JW48" s="118">
        <v>0</v>
      </c>
      <c r="JX48" s="118">
        <v>0</v>
      </c>
      <c r="JY48" s="118">
        <v>0</v>
      </c>
      <c r="JZ48" s="118">
        <v>0</v>
      </c>
      <c r="KA48" s="118">
        <v>0</v>
      </c>
      <c r="KB48" s="118">
        <v>0</v>
      </c>
      <c r="KC48" s="118">
        <v>0</v>
      </c>
      <c r="KD48" s="118">
        <v>0</v>
      </c>
      <c r="KE48" s="118">
        <v>0</v>
      </c>
      <c r="KF48" s="118">
        <v>0</v>
      </c>
      <c r="KG48" s="118">
        <v>0</v>
      </c>
      <c r="KH48" s="118">
        <v>0</v>
      </c>
      <c r="KI48" s="118">
        <v>0</v>
      </c>
      <c r="KJ48" s="118">
        <v>0</v>
      </c>
      <c r="KK48" s="118">
        <v>0</v>
      </c>
      <c r="KL48" s="118">
        <v>0</v>
      </c>
      <c r="KM48" s="118">
        <v>0</v>
      </c>
      <c r="KN48" s="118">
        <v>0</v>
      </c>
      <c r="KO48" s="118">
        <v>0</v>
      </c>
      <c r="KP48" s="118">
        <v>0</v>
      </c>
      <c r="KQ48" s="118">
        <v>0</v>
      </c>
      <c r="KR48" s="118">
        <v>0</v>
      </c>
      <c r="KS48" s="118">
        <v>0</v>
      </c>
      <c r="KT48" s="118">
        <v>0</v>
      </c>
      <c r="KU48" s="118">
        <v>0</v>
      </c>
      <c r="KV48" s="118">
        <v>0</v>
      </c>
      <c r="KW48" s="118">
        <v>0</v>
      </c>
      <c r="KX48" s="118">
        <v>0</v>
      </c>
      <c r="KY48" s="118">
        <v>0</v>
      </c>
      <c r="KZ48" s="118">
        <v>0</v>
      </c>
      <c r="LA48" s="118">
        <v>0</v>
      </c>
      <c r="LB48" s="118">
        <v>0</v>
      </c>
      <c r="LC48" s="118">
        <v>0</v>
      </c>
      <c r="LD48" s="118">
        <v>0</v>
      </c>
      <c r="LE48" s="118">
        <v>0</v>
      </c>
      <c r="LF48" s="118">
        <v>0</v>
      </c>
      <c r="LG48" s="118">
        <v>0</v>
      </c>
      <c r="LH48" s="118">
        <v>0</v>
      </c>
      <c r="LI48" s="118">
        <v>0</v>
      </c>
      <c r="LJ48" s="118">
        <v>0</v>
      </c>
      <c r="LK48" s="118">
        <v>0</v>
      </c>
      <c r="LL48" s="118">
        <v>0</v>
      </c>
      <c r="LM48" s="118">
        <v>0</v>
      </c>
      <c r="LN48" s="118">
        <v>0</v>
      </c>
      <c r="LO48" s="118">
        <v>0</v>
      </c>
      <c r="LP48" s="118">
        <v>0</v>
      </c>
      <c r="LQ48" s="118">
        <v>0</v>
      </c>
      <c r="LR48" s="118">
        <v>0</v>
      </c>
      <c r="LS48" s="118">
        <v>0</v>
      </c>
      <c r="LT48" s="118">
        <v>0</v>
      </c>
      <c r="LU48" s="118">
        <v>0</v>
      </c>
      <c r="LV48" s="118">
        <v>0</v>
      </c>
      <c r="LW48" s="118">
        <v>0</v>
      </c>
      <c r="LX48" s="118">
        <v>0</v>
      </c>
      <c r="LY48" s="118">
        <v>0</v>
      </c>
      <c r="LZ48" s="118">
        <v>0</v>
      </c>
      <c r="MA48" s="118">
        <v>0</v>
      </c>
      <c r="MB48" s="118">
        <v>0</v>
      </c>
      <c r="MC48" s="118">
        <v>0</v>
      </c>
      <c r="MD48" s="118">
        <v>0</v>
      </c>
      <c r="ME48" s="118">
        <v>0</v>
      </c>
      <c r="MF48" s="118">
        <v>0</v>
      </c>
      <c r="MG48" s="118">
        <v>0</v>
      </c>
      <c r="MH48" s="118">
        <v>0</v>
      </c>
      <c r="MI48" s="118">
        <v>0</v>
      </c>
      <c r="MJ48" s="118">
        <v>0</v>
      </c>
      <c r="MK48" s="118">
        <v>0</v>
      </c>
      <c r="ML48" s="118">
        <v>0</v>
      </c>
      <c r="MM48" s="118">
        <v>0</v>
      </c>
      <c r="MN48" s="118">
        <v>0</v>
      </c>
      <c r="MO48" s="118">
        <v>0</v>
      </c>
      <c r="MP48" s="118">
        <v>0</v>
      </c>
      <c r="MQ48" s="118">
        <v>0</v>
      </c>
      <c r="MR48" s="118">
        <v>0</v>
      </c>
      <c r="MS48" s="118">
        <v>0</v>
      </c>
      <c r="MT48" s="118">
        <v>0</v>
      </c>
      <c r="MU48" s="118">
        <v>0</v>
      </c>
      <c r="MV48" s="118">
        <v>0</v>
      </c>
      <c r="MW48" s="118">
        <v>0</v>
      </c>
    </row>
    <row r="49" spans="1:361" x14ac:dyDescent="0.35">
      <c r="A49" s="145" t="s">
        <v>259</v>
      </c>
      <c r="B49" s="118">
        <v>1.4999999999999999E-2</v>
      </c>
      <c r="C49" s="118">
        <v>3.1E-2</v>
      </c>
      <c r="D49" s="118">
        <v>4.5999999999999999E-2</v>
      </c>
      <c r="E49" s="118">
        <v>6.2E-2</v>
      </c>
      <c r="F49" s="118">
        <v>7.6999999999999999E-2</v>
      </c>
      <c r="G49" s="118">
        <v>9.2999999999999999E-2</v>
      </c>
      <c r="H49" s="118">
        <v>0.108</v>
      </c>
      <c r="I49" s="118">
        <v>0.124</v>
      </c>
      <c r="J49" s="118">
        <v>0.13900000000000001</v>
      </c>
      <c r="K49" s="118">
        <v>0.155</v>
      </c>
      <c r="L49" s="118">
        <v>0.17</v>
      </c>
      <c r="M49" s="118">
        <v>0.185</v>
      </c>
      <c r="N49" s="118">
        <v>0.20100000000000001</v>
      </c>
      <c r="O49" s="118">
        <v>0.216</v>
      </c>
      <c r="P49" s="118">
        <v>0.23200000000000001</v>
      </c>
      <c r="Q49" s="118">
        <v>0.247</v>
      </c>
      <c r="R49" s="118">
        <v>0.26300000000000001</v>
      </c>
      <c r="S49" s="118">
        <v>0.27800000000000002</v>
      </c>
      <c r="T49" s="118">
        <v>0.29399999999999998</v>
      </c>
      <c r="U49" s="118">
        <v>0.309</v>
      </c>
      <c r="V49" s="118">
        <v>0.32500000000000001</v>
      </c>
      <c r="W49" s="118">
        <v>0.34</v>
      </c>
      <c r="X49" s="118">
        <v>0.35599999999999998</v>
      </c>
      <c r="Y49" s="118">
        <v>0.371</v>
      </c>
      <c r="Z49" s="118">
        <v>0.38600000000000001</v>
      </c>
      <c r="AA49" s="118">
        <v>0.40200000000000002</v>
      </c>
      <c r="AB49" s="118">
        <v>0.41699999999999998</v>
      </c>
      <c r="AC49" s="118">
        <v>0.433</v>
      </c>
      <c r="AD49" s="118">
        <v>0.44800000000000001</v>
      </c>
      <c r="AE49" s="118">
        <v>0.46400000000000002</v>
      </c>
      <c r="AF49" s="118">
        <v>0.61799999999999999</v>
      </c>
      <c r="AG49" s="118">
        <v>0.77300000000000002</v>
      </c>
      <c r="AH49" s="118">
        <v>0.92700000000000005</v>
      </c>
      <c r="AI49" s="118">
        <v>1.0820000000000001</v>
      </c>
      <c r="AJ49" s="118">
        <v>1.2370000000000001</v>
      </c>
      <c r="AK49" s="118">
        <v>1.391</v>
      </c>
      <c r="AL49" s="118">
        <v>1.6E-2</v>
      </c>
      <c r="AM49" s="118">
        <v>3.2000000000000001E-2</v>
      </c>
      <c r="AN49" s="118">
        <v>4.7E-2</v>
      </c>
      <c r="AO49" s="118">
        <v>6.3E-2</v>
      </c>
      <c r="AP49" s="118">
        <v>7.9000000000000001E-2</v>
      </c>
      <c r="AQ49" s="118">
        <v>9.5000000000000001E-2</v>
      </c>
      <c r="AR49" s="118">
        <v>0.111</v>
      </c>
      <c r="AS49" s="118">
        <v>0.126</v>
      </c>
      <c r="AT49" s="118">
        <v>0.14199999999999999</v>
      </c>
      <c r="AU49" s="118">
        <v>0.158</v>
      </c>
      <c r="AV49" s="118">
        <v>0.17399999999999999</v>
      </c>
      <c r="AW49" s="118">
        <v>0.189</v>
      </c>
      <c r="AX49" s="118">
        <v>0.20499999999999999</v>
      </c>
      <c r="AY49" s="118">
        <v>0.221</v>
      </c>
      <c r="AZ49" s="118">
        <v>0.23699999999999999</v>
      </c>
      <c r="BA49" s="118">
        <v>0.253</v>
      </c>
      <c r="BB49" s="118">
        <v>0.26800000000000002</v>
      </c>
      <c r="BC49" s="118">
        <v>0.28399999999999997</v>
      </c>
      <c r="BD49" s="118">
        <v>0.3</v>
      </c>
      <c r="BE49" s="118">
        <v>0.316</v>
      </c>
      <c r="BF49" s="118">
        <v>0.33200000000000002</v>
      </c>
      <c r="BG49" s="118">
        <v>0.34699999999999998</v>
      </c>
      <c r="BH49" s="118">
        <v>0.36299999999999999</v>
      </c>
      <c r="BI49" s="118">
        <v>0.379</v>
      </c>
      <c r="BJ49" s="118">
        <v>0.39500000000000002</v>
      </c>
      <c r="BK49" s="118">
        <v>0.41099999999999998</v>
      </c>
      <c r="BL49" s="118">
        <v>0.42599999999999999</v>
      </c>
      <c r="BM49" s="118">
        <v>0.442</v>
      </c>
      <c r="BN49" s="118">
        <v>0.45800000000000002</v>
      </c>
      <c r="BO49" s="118">
        <v>0.47399999999999998</v>
      </c>
      <c r="BP49" s="118">
        <v>0.63200000000000001</v>
      </c>
      <c r="BQ49" s="118">
        <v>0.79</v>
      </c>
      <c r="BR49" s="118">
        <v>0.94699999999999995</v>
      </c>
      <c r="BS49" s="118">
        <v>1.105</v>
      </c>
      <c r="BT49" s="118">
        <v>1.2629999999999999</v>
      </c>
      <c r="BU49" s="118">
        <v>1.421</v>
      </c>
      <c r="BV49" s="118">
        <v>3.7999999999999999E-2</v>
      </c>
      <c r="BW49" s="118">
        <v>7.6999999999999999E-2</v>
      </c>
      <c r="BX49" s="118">
        <v>0.115</v>
      </c>
      <c r="BY49" s="118">
        <v>0.154</v>
      </c>
      <c r="BZ49" s="118">
        <v>0.192</v>
      </c>
      <c r="CA49" s="118">
        <v>0.23100000000000001</v>
      </c>
      <c r="CB49" s="118">
        <v>0.26900000000000002</v>
      </c>
      <c r="CC49" s="118">
        <v>0.308</v>
      </c>
      <c r="CD49" s="118">
        <v>0.34599999999999997</v>
      </c>
      <c r="CE49" s="118">
        <v>0.38500000000000001</v>
      </c>
      <c r="CF49" s="118">
        <v>0.42299999999999999</v>
      </c>
      <c r="CG49" s="118">
        <v>0.46200000000000002</v>
      </c>
      <c r="CH49" s="118">
        <v>0.5</v>
      </c>
      <c r="CI49" s="118">
        <v>0.53900000000000003</v>
      </c>
      <c r="CJ49" s="118">
        <v>0.57699999999999996</v>
      </c>
      <c r="CK49" s="118">
        <v>0.61599999999999999</v>
      </c>
      <c r="CL49" s="118">
        <v>0.65400000000000003</v>
      </c>
      <c r="CM49" s="118">
        <v>0.69299999999999995</v>
      </c>
      <c r="CN49" s="118">
        <v>0.73099999999999998</v>
      </c>
      <c r="CO49" s="118">
        <v>0.77</v>
      </c>
      <c r="CP49" s="118">
        <v>0.80800000000000005</v>
      </c>
      <c r="CQ49" s="118">
        <v>0.84699999999999998</v>
      </c>
      <c r="CR49" s="118">
        <v>0.88500000000000001</v>
      </c>
      <c r="CS49" s="118">
        <v>0.92400000000000004</v>
      </c>
      <c r="CT49" s="118">
        <v>0.96199999999999997</v>
      </c>
      <c r="CU49" s="118">
        <v>1</v>
      </c>
      <c r="CV49" s="118">
        <v>1.0389999999999999</v>
      </c>
      <c r="CW49" s="118">
        <v>1.077</v>
      </c>
      <c r="CX49" s="118">
        <v>1.1160000000000001</v>
      </c>
      <c r="CY49" s="118">
        <v>1.1539999999999999</v>
      </c>
      <c r="CZ49" s="118">
        <v>1.5389999999999999</v>
      </c>
      <c r="DA49" s="118">
        <v>1.9239999999999999</v>
      </c>
      <c r="DB49" s="118">
        <v>2.3090000000000002</v>
      </c>
      <c r="DC49" s="118">
        <v>2.694</v>
      </c>
      <c r="DD49" s="118">
        <v>3.0779999999999998</v>
      </c>
      <c r="DE49" s="118">
        <v>3.4630000000000001</v>
      </c>
      <c r="DF49" s="118">
        <v>0.122</v>
      </c>
      <c r="DG49" s="118">
        <v>0.24399999999999999</v>
      </c>
      <c r="DH49" s="118">
        <v>0.36599999999999999</v>
      </c>
      <c r="DI49" s="118">
        <v>0.48799999999999999</v>
      </c>
      <c r="DJ49" s="118">
        <v>0.61</v>
      </c>
      <c r="DK49" s="118">
        <v>0.73199999999999998</v>
      </c>
      <c r="DL49" s="118">
        <v>0.85399999999999998</v>
      </c>
      <c r="DM49" s="118">
        <v>0.97599999999999998</v>
      </c>
      <c r="DN49" s="118">
        <v>1.0980000000000001</v>
      </c>
      <c r="DO49" s="118">
        <v>1.22</v>
      </c>
      <c r="DP49" s="118">
        <v>1.3420000000000001</v>
      </c>
      <c r="DQ49" s="118">
        <v>1.464</v>
      </c>
      <c r="DR49" s="118">
        <v>1.5860000000000001</v>
      </c>
      <c r="DS49" s="118">
        <v>1.708</v>
      </c>
      <c r="DT49" s="118">
        <v>1.83</v>
      </c>
      <c r="DU49" s="118">
        <v>1.952</v>
      </c>
      <c r="DV49" s="118">
        <v>2.0739999999999998</v>
      </c>
      <c r="DW49" s="118">
        <v>2.1960000000000002</v>
      </c>
      <c r="DX49" s="118">
        <v>2.3180000000000001</v>
      </c>
      <c r="DY49" s="118">
        <v>2.44</v>
      </c>
      <c r="DZ49" s="118">
        <v>2.5619999999999998</v>
      </c>
      <c r="EA49" s="118">
        <v>2.6840000000000002</v>
      </c>
      <c r="EB49" s="118">
        <v>2.806</v>
      </c>
      <c r="EC49" s="118">
        <v>2.9279999999999999</v>
      </c>
      <c r="ED49" s="118">
        <v>3.05</v>
      </c>
      <c r="EE49" s="118">
        <v>3.1720000000000002</v>
      </c>
      <c r="EF49" s="118">
        <v>3.294</v>
      </c>
      <c r="EG49" s="118">
        <v>3.4159999999999999</v>
      </c>
      <c r="EH49" s="118">
        <v>3.5379999999999998</v>
      </c>
      <c r="EI49" s="118">
        <v>3.66</v>
      </c>
      <c r="EJ49" s="118">
        <v>4.8789999999999996</v>
      </c>
      <c r="EK49" s="118">
        <v>6.0990000000000002</v>
      </c>
      <c r="EL49" s="118">
        <v>7.319</v>
      </c>
      <c r="EM49" s="118">
        <v>8.5389999999999997</v>
      </c>
      <c r="EN49" s="118">
        <v>9.7590000000000003</v>
      </c>
      <c r="EO49" s="118">
        <v>10.978999999999999</v>
      </c>
      <c r="EP49" s="118">
        <v>8.1000000000000003E-2</v>
      </c>
      <c r="EQ49" s="118">
        <v>0.161</v>
      </c>
      <c r="ER49" s="118">
        <v>0.24199999999999999</v>
      </c>
      <c r="ES49" s="118">
        <v>0.32200000000000001</v>
      </c>
      <c r="ET49" s="118">
        <v>0.40300000000000002</v>
      </c>
      <c r="EU49" s="118">
        <v>0.48299999999999998</v>
      </c>
      <c r="EV49" s="118">
        <v>0.56399999999999995</v>
      </c>
      <c r="EW49" s="118">
        <v>0.64400000000000002</v>
      </c>
      <c r="EX49" s="118">
        <v>0.72499999999999998</v>
      </c>
      <c r="EY49" s="118">
        <v>0.80600000000000005</v>
      </c>
      <c r="EZ49" s="118">
        <v>0.88600000000000001</v>
      </c>
      <c r="FA49" s="118">
        <v>0.96699999999999997</v>
      </c>
      <c r="FB49" s="118">
        <v>1.0469999999999999</v>
      </c>
      <c r="FC49" s="118">
        <v>1.1279999999999999</v>
      </c>
      <c r="FD49" s="118">
        <v>1.208</v>
      </c>
      <c r="FE49" s="118">
        <v>1.2889999999999999</v>
      </c>
      <c r="FF49" s="118">
        <v>1.369</v>
      </c>
      <c r="FG49" s="118">
        <v>1.45</v>
      </c>
      <c r="FH49" s="118">
        <v>1.5309999999999999</v>
      </c>
      <c r="FI49" s="118">
        <v>1.611</v>
      </c>
      <c r="FJ49" s="118">
        <v>1.6919999999999999</v>
      </c>
      <c r="FK49" s="118">
        <v>1.772</v>
      </c>
      <c r="FL49" s="118">
        <v>1.853</v>
      </c>
      <c r="FM49" s="118">
        <v>1.9330000000000001</v>
      </c>
      <c r="FN49" s="118">
        <v>2.0139999999999998</v>
      </c>
      <c r="FO49" s="118">
        <v>2.0950000000000002</v>
      </c>
      <c r="FP49" s="118">
        <v>2.1749999999999998</v>
      </c>
      <c r="FQ49" s="118">
        <v>2.2559999999999998</v>
      </c>
      <c r="FR49" s="118">
        <v>2.3359999999999999</v>
      </c>
      <c r="FS49" s="118">
        <v>2.4169999999999998</v>
      </c>
      <c r="FT49" s="118">
        <v>3.222</v>
      </c>
      <c r="FU49" s="118">
        <v>4.0279999999999996</v>
      </c>
      <c r="FV49" s="118">
        <v>4.8339999999999996</v>
      </c>
      <c r="FW49" s="118">
        <v>5.6390000000000002</v>
      </c>
      <c r="FX49" s="118">
        <v>6.4450000000000003</v>
      </c>
      <c r="FY49" s="118">
        <v>7.25</v>
      </c>
      <c r="FZ49" s="118">
        <v>1.6E-2</v>
      </c>
      <c r="GA49" s="118">
        <v>3.1E-2</v>
      </c>
      <c r="GB49" s="118">
        <v>4.7E-2</v>
      </c>
      <c r="GC49" s="118">
        <v>6.2E-2</v>
      </c>
      <c r="GD49" s="118">
        <v>7.8E-2</v>
      </c>
      <c r="GE49" s="118">
        <v>9.2999999999999999E-2</v>
      </c>
      <c r="GF49" s="118">
        <v>0.109</v>
      </c>
      <c r="GG49" s="118">
        <v>0.125</v>
      </c>
      <c r="GH49" s="118">
        <v>0.14000000000000001</v>
      </c>
      <c r="GI49" s="118">
        <v>0.156</v>
      </c>
      <c r="GJ49" s="118">
        <v>0.17100000000000001</v>
      </c>
      <c r="GK49" s="118">
        <v>0.187</v>
      </c>
      <c r="GL49" s="118">
        <v>0.20200000000000001</v>
      </c>
      <c r="GM49" s="118">
        <v>0.218</v>
      </c>
      <c r="GN49" s="118">
        <v>0.23300000000000001</v>
      </c>
      <c r="GO49" s="118">
        <v>0.249</v>
      </c>
      <c r="GP49" s="118">
        <v>0.26500000000000001</v>
      </c>
      <c r="GQ49" s="118">
        <v>0.28000000000000003</v>
      </c>
      <c r="GR49" s="118">
        <v>0.29599999999999999</v>
      </c>
      <c r="GS49" s="118">
        <v>0.311</v>
      </c>
      <c r="GT49" s="118">
        <v>0.32700000000000001</v>
      </c>
      <c r="GU49" s="118">
        <v>0.34200000000000003</v>
      </c>
      <c r="GV49" s="118">
        <v>0.35799999999999998</v>
      </c>
      <c r="GW49" s="118">
        <v>0.374</v>
      </c>
      <c r="GX49" s="118">
        <v>0.38900000000000001</v>
      </c>
      <c r="GY49" s="118">
        <v>0.40500000000000003</v>
      </c>
      <c r="GZ49" s="118">
        <v>0.42</v>
      </c>
      <c r="HA49" s="118">
        <v>0.436</v>
      </c>
      <c r="HB49" s="118">
        <v>0.45100000000000001</v>
      </c>
      <c r="HC49" s="118">
        <v>0.46700000000000003</v>
      </c>
      <c r="HD49" s="118">
        <v>0.623</v>
      </c>
      <c r="HE49" s="118">
        <v>0.77800000000000002</v>
      </c>
      <c r="HF49" s="118">
        <v>0.93400000000000005</v>
      </c>
      <c r="HG49" s="118">
        <v>1.089</v>
      </c>
      <c r="HH49" s="118">
        <v>1.2450000000000001</v>
      </c>
      <c r="HI49" s="118">
        <v>1.401</v>
      </c>
      <c r="HJ49" s="118">
        <v>0</v>
      </c>
      <c r="HK49" s="118">
        <v>0</v>
      </c>
      <c r="HL49" s="118">
        <v>0</v>
      </c>
      <c r="HM49" s="118">
        <v>0</v>
      </c>
      <c r="HN49" s="118">
        <v>0</v>
      </c>
      <c r="HO49" s="118">
        <v>0</v>
      </c>
      <c r="HP49" s="118">
        <v>0</v>
      </c>
      <c r="HQ49" s="118">
        <v>0</v>
      </c>
      <c r="HR49" s="118">
        <v>0</v>
      </c>
      <c r="HS49" s="118">
        <v>0</v>
      </c>
      <c r="HT49" s="118">
        <v>0</v>
      </c>
      <c r="HU49" s="118">
        <v>0</v>
      </c>
      <c r="HV49" s="118">
        <v>0</v>
      </c>
      <c r="HW49" s="118">
        <v>0</v>
      </c>
      <c r="HX49" s="118">
        <v>0</v>
      </c>
      <c r="HY49" s="118">
        <v>0</v>
      </c>
      <c r="HZ49" s="118">
        <v>0</v>
      </c>
      <c r="IA49" s="118">
        <v>0</v>
      </c>
      <c r="IB49" s="118">
        <v>0</v>
      </c>
      <c r="IC49" s="118">
        <v>0</v>
      </c>
      <c r="ID49" s="118">
        <v>0</v>
      </c>
      <c r="IE49" s="118">
        <v>0</v>
      </c>
      <c r="IF49" s="118">
        <v>0</v>
      </c>
      <c r="IG49" s="118">
        <v>0</v>
      </c>
      <c r="IH49" s="118">
        <v>0</v>
      </c>
      <c r="II49" s="118">
        <v>0</v>
      </c>
      <c r="IJ49" s="118">
        <v>0</v>
      </c>
      <c r="IK49" s="118">
        <v>0</v>
      </c>
      <c r="IL49" s="118">
        <v>0</v>
      </c>
      <c r="IM49" s="118">
        <v>0</v>
      </c>
      <c r="IN49" s="118">
        <v>0</v>
      </c>
      <c r="IO49" s="118">
        <v>0</v>
      </c>
      <c r="IP49" s="118">
        <v>0</v>
      </c>
      <c r="IQ49" s="118">
        <v>0</v>
      </c>
      <c r="IR49" s="118">
        <v>0</v>
      </c>
      <c r="IS49" s="118">
        <v>0</v>
      </c>
      <c r="IT49" s="118">
        <v>0</v>
      </c>
      <c r="IU49" s="118">
        <v>0</v>
      </c>
      <c r="IV49" s="118">
        <v>0</v>
      </c>
      <c r="IW49" s="118">
        <v>0</v>
      </c>
      <c r="IX49" s="118">
        <v>0</v>
      </c>
      <c r="IY49" s="118">
        <v>0</v>
      </c>
      <c r="IZ49" s="118">
        <v>0</v>
      </c>
      <c r="JA49" s="118">
        <v>0</v>
      </c>
      <c r="JB49" s="118">
        <v>0</v>
      </c>
      <c r="JC49" s="118">
        <v>0</v>
      </c>
      <c r="JD49" s="118">
        <v>0</v>
      </c>
      <c r="JE49" s="118">
        <v>0</v>
      </c>
      <c r="JF49" s="118">
        <v>0</v>
      </c>
      <c r="JG49" s="118">
        <v>0</v>
      </c>
      <c r="JH49" s="118">
        <v>0</v>
      </c>
      <c r="JI49" s="118">
        <v>0</v>
      </c>
      <c r="JJ49" s="118">
        <v>0</v>
      </c>
      <c r="JK49" s="118">
        <v>0</v>
      </c>
      <c r="JL49" s="118">
        <v>0</v>
      </c>
      <c r="JM49" s="118">
        <v>0</v>
      </c>
      <c r="JN49" s="118">
        <v>0</v>
      </c>
      <c r="JO49" s="118">
        <v>0</v>
      </c>
      <c r="JP49" s="118">
        <v>0</v>
      </c>
      <c r="JQ49" s="118">
        <v>0</v>
      </c>
      <c r="JR49" s="118">
        <v>0</v>
      </c>
      <c r="JS49" s="118">
        <v>0</v>
      </c>
      <c r="JT49" s="118">
        <v>0</v>
      </c>
      <c r="JU49" s="118">
        <v>0</v>
      </c>
      <c r="JV49" s="118">
        <v>0</v>
      </c>
      <c r="JW49" s="118">
        <v>0</v>
      </c>
      <c r="JX49" s="118">
        <v>0</v>
      </c>
      <c r="JY49" s="118">
        <v>0</v>
      </c>
      <c r="JZ49" s="118">
        <v>0</v>
      </c>
      <c r="KA49" s="118">
        <v>0</v>
      </c>
      <c r="KB49" s="118">
        <v>0</v>
      </c>
      <c r="KC49" s="118">
        <v>0</v>
      </c>
      <c r="KD49" s="118">
        <v>0</v>
      </c>
      <c r="KE49" s="118">
        <v>0</v>
      </c>
      <c r="KF49" s="118">
        <v>0</v>
      </c>
      <c r="KG49" s="118">
        <v>0</v>
      </c>
      <c r="KH49" s="118">
        <v>0</v>
      </c>
      <c r="KI49" s="118">
        <v>0</v>
      </c>
      <c r="KJ49" s="118">
        <v>0</v>
      </c>
      <c r="KK49" s="118">
        <v>0</v>
      </c>
      <c r="KL49" s="118">
        <v>0</v>
      </c>
      <c r="KM49" s="118">
        <v>0</v>
      </c>
      <c r="KN49" s="118">
        <v>0</v>
      </c>
      <c r="KO49" s="118">
        <v>0</v>
      </c>
      <c r="KP49" s="118">
        <v>0</v>
      </c>
      <c r="KQ49" s="118">
        <v>0</v>
      </c>
      <c r="KR49" s="118">
        <v>0</v>
      </c>
      <c r="KS49" s="118">
        <v>0</v>
      </c>
      <c r="KT49" s="118">
        <v>0</v>
      </c>
      <c r="KU49" s="118">
        <v>0</v>
      </c>
      <c r="KV49" s="118">
        <v>0</v>
      </c>
      <c r="KW49" s="118">
        <v>0</v>
      </c>
      <c r="KX49" s="118">
        <v>0</v>
      </c>
      <c r="KY49" s="118">
        <v>0</v>
      </c>
      <c r="KZ49" s="118">
        <v>0</v>
      </c>
      <c r="LA49" s="118">
        <v>0</v>
      </c>
      <c r="LB49" s="118">
        <v>0</v>
      </c>
      <c r="LC49" s="118">
        <v>0</v>
      </c>
      <c r="LD49" s="118">
        <v>0</v>
      </c>
      <c r="LE49" s="118">
        <v>0</v>
      </c>
      <c r="LF49" s="118">
        <v>0</v>
      </c>
      <c r="LG49" s="118">
        <v>0</v>
      </c>
      <c r="LH49" s="118">
        <v>0</v>
      </c>
      <c r="LI49" s="118">
        <v>0</v>
      </c>
      <c r="LJ49" s="118">
        <v>0</v>
      </c>
      <c r="LK49" s="118">
        <v>0</v>
      </c>
      <c r="LL49" s="118">
        <v>0</v>
      </c>
      <c r="LM49" s="118">
        <v>0</v>
      </c>
      <c r="LN49" s="118">
        <v>0</v>
      </c>
      <c r="LO49" s="118">
        <v>0</v>
      </c>
      <c r="LP49" s="118">
        <v>0</v>
      </c>
      <c r="LQ49" s="118">
        <v>0</v>
      </c>
      <c r="LR49" s="118">
        <v>0</v>
      </c>
      <c r="LS49" s="118">
        <v>0</v>
      </c>
      <c r="LT49" s="118">
        <v>0</v>
      </c>
      <c r="LU49" s="118">
        <v>0</v>
      </c>
      <c r="LV49" s="118">
        <v>0</v>
      </c>
      <c r="LW49" s="118">
        <v>0</v>
      </c>
      <c r="LX49" s="118">
        <v>0</v>
      </c>
      <c r="LY49" s="118">
        <v>0</v>
      </c>
      <c r="LZ49" s="118">
        <v>0</v>
      </c>
      <c r="MA49" s="118">
        <v>0</v>
      </c>
      <c r="MB49" s="118">
        <v>0</v>
      </c>
      <c r="MC49" s="118">
        <v>0</v>
      </c>
      <c r="MD49" s="118">
        <v>0</v>
      </c>
      <c r="ME49" s="118">
        <v>0</v>
      </c>
      <c r="MF49" s="118">
        <v>0</v>
      </c>
      <c r="MG49" s="118">
        <v>0</v>
      </c>
      <c r="MH49" s="118">
        <v>0</v>
      </c>
      <c r="MI49" s="118">
        <v>0</v>
      </c>
      <c r="MJ49" s="118">
        <v>0</v>
      </c>
      <c r="MK49" s="118">
        <v>0</v>
      </c>
      <c r="ML49" s="118">
        <v>0</v>
      </c>
      <c r="MM49" s="118">
        <v>0</v>
      </c>
      <c r="MN49" s="118">
        <v>0</v>
      </c>
      <c r="MO49" s="118">
        <v>0</v>
      </c>
      <c r="MP49" s="118">
        <v>0</v>
      </c>
      <c r="MQ49" s="118">
        <v>0</v>
      </c>
      <c r="MR49" s="118">
        <v>0</v>
      </c>
      <c r="MS49" s="118">
        <v>0</v>
      </c>
      <c r="MT49" s="118">
        <v>0</v>
      </c>
      <c r="MU49" s="118">
        <v>0</v>
      </c>
      <c r="MV49" s="118">
        <v>0</v>
      </c>
      <c r="MW49" s="118">
        <v>0</v>
      </c>
    </row>
    <row r="50" spans="1:361" x14ac:dyDescent="0.35">
      <c r="A50" s="145" t="s">
        <v>260</v>
      </c>
      <c r="B50" s="118">
        <v>3.4000000000000002E-2</v>
      </c>
      <c r="C50" s="118">
        <v>6.7000000000000004E-2</v>
      </c>
      <c r="D50" s="118">
        <v>0.10100000000000001</v>
      </c>
      <c r="E50" s="118">
        <v>0.13500000000000001</v>
      </c>
      <c r="F50" s="118">
        <v>0.16900000000000001</v>
      </c>
      <c r="G50" s="118">
        <v>0.20200000000000001</v>
      </c>
      <c r="H50" s="118">
        <v>0.23599999999999999</v>
      </c>
      <c r="I50" s="118">
        <v>0.27</v>
      </c>
      <c r="J50" s="118">
        <v>0.30399999999999999</v>
      </c>
      <c r="K50" s="118">
        <v>0.33700000000000002</v>
      </c>
      <c r="L50" s="118">
        <v>0.371</v>
      </c>
      <c r="M50" s="118">
        <v>0.40500000000000003</v>
      </c>
      <c r="N50" s="118">
        <v>0.439</v>
      </c>
      <c r="O50" s="118">
        <v>0.47199999999999998</v>
      </c>
      <c r="P50" s="118">
        <v>0.50600000000000001</v>
      </c>
      <c r="Q50" s="118">
        <v>0.54</v>
      </c>
      <c r="R50" s="118">
        <v>0.57399999999999995</v>
      </c>
      <c r="S50" s="118">
        <v>0.60699999999999998</v>
      </c>
      <c r="T50" s="118">
        <v>0.64100000000000001</v>
      </c>
      <c r="U50" s="118">
        <v>0.67500000000000004</v>
      </c>
      <c r="V50" s="118">
        <v>0.70899999999999996</v>
      </c>
      <c r="W50" s="118">
        <v>0.74199999999999999</v>
      </c>
      <c r="X50" s="118">
        <v>0.77600000000000002</v>
      </c>
      <c r="Y50" s="118">
        <v>0.81</v>
      </c>
      <c r="Z50" s="118">
        <v>0.84399999999999997</v>
      </c>
      <c r="AA50" s="118">
        <v>0.877</v>
      </c>
      <c r="AB50" s="118">
        <v>0.91100000000000003</v>
      </c>
      <c r="AC50" s="118">
        <v>0.94499999999999995</v>
      </c>
      <c r="AD50" s="118">
        <v>0.97899999999999998</v>
      </c>
      <c r="AE50" s="118">
        <v>1.012</v>
      </c>
      <c r="AF50" s="118">
        <v>1.35</v>
      </c>
      <c r="AG50" s="118">
        <v>1.6870000000000001</v>
      </c>
      <c r="AH50" s="118">
        <v>2.0249999999999999</v>
      </c>
      <c r="AI50" s="118">
        <v>2.3620000000000001</v>
      </c>
      <c r="AJ50" s="118">
        <v>2.7</v>
      </c>
      <c r="AK50" s="118">
        <v>3.0369999999999999</v>
      </c>
      <c r="AL50" s="118">
        <v>3.5000000000000003E-2</v>
      </c>
      <c r="AM50" s="118">
        <v>6.9000000000000006E-2</v>
      </c>
      <c r="AN50" s="118">
        <v>0.104</v>
      </c>
      <c r="AO50" s="118">
        <v>0.13800000000000001</v>
      </c>
      <c r="AP50" s="118">
        <v>0.17299999999999999</v>
      </c>
      <c r="AQ50" s="118">
        <v>0.20799999999999999</v>
      </c>
      <c r="AR50" s="118">
        <v>0.24199999999999999</v>
      </c>
      <c r="AS50" s="118">
        <v>0.27700000000000002</v>
      </c>
      <c r="AT50" s="118">
        <v>0.311</v>
      </c>
      <c r="AU50" s="118">
        <v>0.34599999999999997</v>
      </c>
      <c r="AV50" s="118">
        <v>0.38100000000000001</v>
      </c>
      <c r="AW50" s="118">
        <v>0.41499999999999998</v>
      </c>
      <c r="AX50" s="118">
        <v>0.45</v>
      </c>
      <c r="AY50" s="118">
        <v>0.48499999999999999</v>
      </c>
      <c r="AZ50" s="118">
        <v>0.51900000000000002</v>
      </c>
      <c r="BA50" s="118">
        <v>0.55400000000000005</v>
      </c>
      <c r="BB50" s="118">
        <v>0.58799999999999997</v>
      </c>
      <c r="BC50" s="118">
        <v>0.623</v>
      </c>
      <c r="BD50" s="118">
        <v>0.65800000000000003</v>
      </c>
      <c r="BE50" s="118">
        <v>0.69199999999999995</v>
      </c>
      <c r="BF50" s="118">
        <v>0.72699999999999998</v>
      </c>
      <c r="BG50" s="118">
        <v>0.76100000000000001</v>
      </c>
      <c r="BH50" s="118">
        <v>0.79600000000000004</v>
      </c>
      <c r="BI50" s="118">
        <v>0.83099999999999996</v>
      </c>
      <c r="BJ50" s="118">
        <v>0.86499999999999999</v>
      </c>
      <c r="BK50" s="118">
        <v>0.9</v>
      </c>
      <c r="BL50" s="118">
        <v>0.93400000000000005</v>
      </c>
      <c r="BM50" s="118">
        <v>0.96899999999999997</v>
      </c>
      <c r="BN50" s="118">
        <v>1.004</v>
      </c>
      <c r="BO50" s="118">
        <v>1.038</v>
      </c>
      <c r="BP50" s="118">
        <v>1.3839999999999999</v>
      </c>
      <c r="BQ50" s="118">
        <v>1.73</v>
      </c>
      <c r="BR50" s="118">
        <v>2.077</v>
      </c>
      <c r="BS50" s="118">
        <v>2.423</v>
      </c>
      <c r="BT50" s="118">
        <v>2.7690000000000001</v>
      </c>
      <c r="BU50" s="118">
        <v>3.1150000000000002</v>
      </c>
      <c r="BV50" s="118">
        <v>3.2000000000000001E-2</v>
      </c>
      <c r="BW50" s="118">
        <v>6.4000000000000001E-2</v>
      </c>
      <c r="BX50" s="118">
        <v>9.6000000000000002E-2</v>
      </c>
      <c r="BY50" s="118">
        <v>0.128</v>
      </c>
      <c r="BZ50" s="118">
        <v>0.16</v>
      </c>
      <c r="CA50" s="118">
        <v>0.192</v>
      </c>
      <c r="CB50" s="118">
        <v>0.224</v>
      </c>
      <c r="CC50" s="118">
        <v>0.25600000000000001</v>
      </c>
      <c r="CD50" s="118">
        <v>0.28699999999999998</v>
      </c>
      <c r="CE50" s="118">
        <v>0.31900000000000001</v>
      </c>
      <c r="CF50" s="118">
        <v>0.35099999999999998</v>
      </c>
      <c r="CG50" s="118">
        <v>0.38300000000000001</v>
      </c>
      <c r="CH50" s="118">
        <v>0.41499999999999998</v>
      </c>
      <c r="CI50" s="118">
        <v>0.44700000000000001</v>
      </c>
      <c r="CJ50" s="118">
        <v>0.47899999999999998</v>
      </c>
      <c r="CK50" s="118">
        <v>0.51100000000000001</v>
      </c>
      <c r="CL50" s="118">
        <v>0.54300000000000004</v>
      </c>
      <c r="CM50" s="118">
        <v>0.57499999999999996</v>
      </c>
      <c r="CN50" s="118">
        <v>0.60699999999999998</v>
      </c>
      <c r="CO50" s="118">
        <v>0.63900000000000001</v>
      </c>
      <c r="CP50" s="118">
        <v>0.67100000000000004</v>
      </c>
      <c r="CQ50" s="118">
        <v>0.70299999999999996</v>
      </c>
      <c r="CR50" s="118">
        <v>0.73499999999999999</v>
      </c>
      <c r="CS50" s="118">
        <v>0.76700000000000002</v>
      </c>
      <c r="CT50" s="118">
        <v>0.79800000000000004</v>
      </c>
      <c r="CU50" s="118">
        <v>0.83</v>
      </c>
      <c r="CV50" s="118">
        <v>0.86199999999999999</v>
      </c>
      <c r="CW50" s="118">
        <v>0.89400000000000002</v>
      </c>
      <c r="CX50" s="118">
        <v>0.92600000000000005</v>
      </c>
      <c r="CY50" s="118">
        <v>0.95799999999999996</v>
      </c>
      <c r="CZ50" s="118">
        <v>1.278</v>
      </c>
      <c r="DA50" s="118">
        <v>1.597</v>
      </c>
      <c r="DB50" s="118">
        <v>1.9159999999999999</v>
      </c>
      <c r="DC50" s="118">
        <v>2.2360000000000002</v>
      </c>
      <c r="DD50" s="118">
        <v>2.5550000000000002</v>
      </c>
      <c r="DE50" s="118">
        <v>2.8740000000000001</v>
      </c>
      <c r="DF50" s="118">
        <v>0.10199999999999999</v>
      </c>
      <c r="DG50" s="118">
        <v>0.20499999999999999</v>
      </c>
      <c r="DH50" s="118">
        <v>0.307</v>
      </c>
      <c r="DI50" s="118">
        <v>0.41</v>
      </c>
      <c r="DJ50" s="118">
        <v>0.51200000000000001</v>
      </c>
      <c r="DK50" s="118">
        <v>0.61399999999999999</v>
      </c>
      <c r="DL50" s="118">
        <v>0.71699999999999997</v>
      </c>
      <c r="DM50" s="118">
        <v>0.81899999999999995</v>
      </c>
      <c r="DN50" s="118">
        <v>0.92200000000000004</v>
      </c>
      <c r="DO50" s="118">
        <v>1.024</v>
      </c>
      <c r="DP50" s="118">
        <v>1.127</v>
      </c>
      <c r="DQ50" s="118">
        <v>1.2290000000000001</v>
      </c>
      <c r="DR50" s="118">
        <v>1.331</v>
      </c>
      <c r="DS50" s="118">
        <v>1.4339999999999999</v>
      </c>
      <c r="DT50" s="118">
        <v>1.536</v>
      </c>
      <c r="DU50" s="118">
        <v>1.639</v>
      </c>
      <c r="DV50" s="118">
        <v>1.7410000000000001</v>
      </c>
      <c r="DW50" s="118">
        <v>1.843</v>
      </c>
      <c r="DX50" s="118">
        <v>1.946</v>
      </c>
      <c r="DY50" s="118">
        <v>2.048</v>
      </c>
      <c r="DZ50" s="118">
        <v>2.1509999999999998</v>
      </c>
      <c r="EA50" s="118">
        <v>2.2530000000000001</v>
      </c>
      <c r="EB50" s="118">
        <v>2.3559999999999999</v>
      </c>
      <c r="EC50" s="118">
        <v>2.4580000000000002</v>
      </c>
      <c r="ED50" s="118">
        <v>2.56</v>
      </c>
      <c r="EE50" s="118">
        <v>2.6629999999999998</v>
      </c>
      <c r="EF50" s="118">
        <v>2.7650000000000001</v>
      </c>
      <c r="EG50" s="118">
        <v>2.8679999999999999</v>
      </c>
      <c r="EH50" s="118">
        <v>2.97</v>
      </c>
      <c r="EI50" s="118">
        <v>3.0720000000000001</v>
      </c>
      <c r="EJ50" s="118">
        <v>4.0970000000000004</v>
      </c>
      <c r="EK50" s="118">
        <v>5.1210000000000004</v>
      </c>
      <c r="EL50" s="118">
        <v>6.1449999999999996</v>
      </c>
      <c r="EM50" s="118">
        <v>7.1689999999999996</v>
      </c>
      <c r="EN50" s="118">
        <v>8.1929999999999996</v>
      </c>
      <c r="EO50" s="118">
        <v>9.2170000000000005</v>
      </c>
      <c r="EP50" s="118">
        <v>5.5E-2</v>
      </c>
      <c r="EQ50" s="118">
        <v>0.11</v>
      </c>
      <c r="ER50" s="118">
        <v>0.16500000000000001</v>
      </c>
      <c r="ES50" s="118">
        <v>0.22</v>
      </c>
      <c r="ET50" s="118">
        <v>0.27500000000000002</v>
      </c>
      <c r="EU50" s="118">
        <v>0.33</v>
      </c>
      <c r="EV50" s="118">
        <v>0.38500000000000001</v>
      </c>
      <c r="EW50" s="118">
        <v>0.439</v>
      </c>
      <c r="EX50" s="118">
        <v>0.49399999999999999</v>
      </c>
      <c r="EY50" s="118">
        <v>0.54900000000000004</v>
      </c>
      <c r="EZ50" s="118">
        <v>0.60399999999999998</v>
      </c>
      <c r="FA50" s="118">
        <v>0.65900000000000003</v>
      </c>
      <c r="FB50" s="118">
        <v>0.71399999999999997</v>
      </c>
      <c r="FC50" s="118">
        <v>0.76900000000000002</v>
      </c>
      <c r="FD50" s="118">
        <v>0.82399999999999995</v>
      </c>
      <c r="FE50" s="118">
        <v>0.879</v>
      </c>
      <c r="FF50" s="118">
        <v>0.93400000000000005</v>
      </c>
      <c r="FG50" s="118">
        <v>0.98899999999999999</v>
      </c>
      <c r="FH50" s="118">
        <v>1.044</v>
      </c>
      <c r="FI50" s="118">
        <v>1.099</v>
      </c>
      <c r="FJ50" s="118">
        <v>1.1539999999999999</v>
      </c>
      <c r="FK50" s="118">
        <v>1.2090000000000001</v>
      </c>
      <c r="FL50" s="118">
        <v>1.264</v>
      </c>
      <c r="FM50" s="118">
        <v>1.3180000000000001</v>
      </c>
      <c r="FN50" s="118">
        <v>1.373</v>
      </c>
      <c r="FO50" s="118">
        <v>1.4279999999999999</v>
      </c>
      <c r="FP50" s="118">
        <v>1.4830000000000001</v>
      </c>
      <c r="FQ50" s="118">
        <v>1.538</v>
      </c>
      <c r="FR50" s="118">
        <v>1.593</v>
      </c>
      <c r="FS50" s="118">
        <v>1.6479999999999999</v>
      </c>
      <c r="FT50" s="118">
        <v>2.1970000000000001</v>
      </c>
      <c r="FU50" s="118">
        <v>2.7469999999999999</v>
      </c>
      <c r="FV50" s="118">
        <v>3.2959999999999998</v>
      </c>
      <c r="FW50" s="118">
        <v>3.8460000000000001</v>
      </c>
      <c r="FX50" s="118">
        <v>4.3949999999999996</v>
      </c>
      <c r="FY50" s="118">
        <v>4.944</v>
      </c>
      <c r="FZ50" s="118">
        <v>0.13700000000000001</v>
      </c>
      <c r="GA50" s="118">
        <v>0.27400000000000002</v>
      </c>
      <c r="GB50" s="118">
        <v>0.41099999999999998</v>
      </c>
      <c r="GC50" s="118">
        <v>0.54800000000000004</v>
      </c>
      <c r="GD50" s="118">
        <v>0.68500000000000005</v>
      </c>
      <c r="GE50" s="118">
        <v>0.82199999999999995</v>
      </c>
      <c r="GF50" s="118">
        <v>0.95899999999999996</v>
      </c>
      <c r="GG50" s="118">
        <v>1.0960000000000001</v>
      </c>
      <c r="GH50" s="118">
        <v>1.2330000000000001</v>
      </c>
      <c r="GI50" s="118">
        <v>1.37</v>
      </c>
      <c r="GJ50" s="118">
        <v>1.5069999999999999</v>
      </c>
      <c r="GK50" s="118">
        <v>1.6439999999999999</v>
      </c>
      <c r="GL50" s="118">
        <v>1.782</v>
      </c>
      <c r="GM50" s="118">
        <v>1.919</v>
      </c>
      <c r="GN50" s="118">
        <v>2.056</v>
      </c>
      <c r="GO50" s="118">
        <v>2.1930000000000001</v>
      </c>
      <c r="GP50" s="118">
        <v>2.33</v>
      </c>
      <c r="GQ50" s="118">
        <v>2.4670000000000001</v>
      </c>
      <c r="GR50" s="118">
        <v>2.6040000000000001</v>
      </c>
      <c r="GS50" s="118">
        <v>2.7410000000000001</v>
      </c>
      <c r="GT50" s="118">
        <v>2.8780000000000001</v>
      </c>
      <c r="GU50" s="118">
        <v>3.0150000000000001</v>
      </c>
      <c r="GV50" s="118">
        <v>3.1520000000000001</v>
      </c>
      <c r="GW50" s="118">
        <v>3.2890000000000001</v>
      </c>
      <c r="GX50" s="118">
        <v>3.4260000000000002</v>
      </c>
      <c r="GY50" s="118">
        <v>3.5630000000000002</v>
      </c>
      <c r="GZ50" s="118">
        <v>3.7</v>
      </c>
      <c r="HA50" s="118">
        <v>3.8370000000000002</v>
      </c>
      <c r="HB50" s="118">
        <v>3.9740000000000002</v>
      </c>
      <c r="HC50" s="118">
        <v>4.1109999999999998</v>
      </c>
      <c r="HD50" s="118">
        <v>5.4820000000000002</v>
      </c>
      <c r="HE50" s="118">
        <v>6.8520000000000003</v>
      </c>
      <c r="HF50" s="118">
        <v>8.2219999999999995</v>
      </c>
      <c r="HG50" s="118">
        <v>9.593</v>
      </c>
      <c r="HH50" s="118">
        <v>10.962999999999999</v>
      </c>
      <c r="HI50" s="118">
        <v>12.333</v>
      </c>
      <c r="HJ50" s="118">
        <v>0</v>
      </c>
      <c r="HK50" s="118">
        <v>0</v>
      </c>
      <c r="HL50" s="118">
        <v>0</v>
      </c>
      <c r="HM50" s="118">
        <v>0</v>
      </c>
      <c r="HN50" s="118">
        <v>0</v>
      </c>
      <c r="HO50" s="118">
        <v>0</v>
      </c>
      <c r="HP50" s="118">
        <v>0</v>
      </c>
      <c r="HQ50" s="118">
        <v>0</v>
      </c>
      <c r="HR50" s="118">
        <v>0</v>
      </c>
      <c r="HS50" s="118">
        <v>0</v>
      </c>
      <c r="HT50" s="118">
        <v>0</v>
      </c>
      <c r="HU50" s="118">
        <v>0</v>
      </c>
      <c r="HV50" s="118">
        <v>0</v>
      </c>
      <c r="HW50" s="118">
        <v>0</v>
      </c>
      <c r="HX50" s="118">
        <v>0</v>
      </c>
      <c r="HY50" s="118">
        <v>0</v>
      </c>
      <c r="HZ50" s="118">
        <v>0</v>
      </c>
      <c r="IA50" s="118">
        <v>0</v>
      </c>
      <c r="IB50" s="118">
        <v>0</v>
      </c>
      <c r="IC50" s="118">
        <v>0</v>
      </c>
      <c r="ID50" s="118">
        <v>0</v>
      </c>
      <c r="IE50" s="118">
        <v>0</v>
      </c>
      <c r="IF50" s="118">
        <v>0</v>
      </c>
      <c r="IG50" s="118">
        <v>0</v>
      </c>
      <c r="IH50" s="118">
        <v>0</v>
      </c>
      <c r="II50" s="118">
        <v>0</v>
      </c>
      <c r="IJ50" s="118">
        <v>0</v>
      </c>
      <c r="IK50" s="118">
        <v>0</v>
      </c>
      <c r="IL50" s="118">
        <v>0</v>
      </c>
      <c r="IM50" s="118">
        <v>0</v>
      </c>
      <c r="IN50" s="118">
        <v>0</v>
      </c>
      <c r="IO50" s="118">
        <v>0</v>
      </c>
      <c r="IP50" s="118">
        <v>0</v>
      </c>
      <c r="IQ50" s="118">
        <v>0</v>
      </c>
      <c r="IR50" s="118">
        <v>0</v>
      </c>
      <c r="IS50" s="118">
        <v>0</v>
      </c>
      <c r="IT50" s="118">
        <v>0</v>
      </c>
      <c r="IU50" s="118">
        <v>0</v>
      </c>
      <c r="IV50" s="118">
        <v>0</v>
      </c>
      <c r="IW50" s="118">
        <v>0</v>
      </c>
      <c r="IX50" s="118">
        <v>0</v>
      </c>
      <c r="IY50" s="118">
        <v>0</v>
      </c>
      <c r="IZ50" s="118">
        <v>0</v>
      </c>
      <c r="JA50" s="118">
        <v>0</v>
      </c>
      <c r="JB50" s="118">
        <v>0</v>
      </c>
      <c r="JC50" s="118">
        <v>0</v>
      </c>
      <c r="JD50" s="118">
        <v>0</v>
      </c>
      <c r="JE50" s="118">
        <v>0</v>
      </c>
      <c r="JF50" s="118">
        <v>0</v>
      </c>
      <c r="JG50" s="118">
        <v>0</v>
      </c>
      <c r="JH50" s="118">
        <v>0</v>
      </c>
      <c r="JI50" s="118">
        <v>0</v>
      </c>
      <c r="JJ50" s="118">
        <v>0</v>
      </c>
      <c r="JK50" s="118">
        <v>0</v>
      </c>
      <c r="JL50" s="118">
        <v>0</v>
      </c>
      <c r="JM50" s="118">
        <v>0</v>
      </c>
      <c r="JN50" s="118">
        <v>0</v>
      </c>
      <c r="JO50" s="118">
        <v>0</v>
      </c>
      <c r="JP50" s="118">
        <v>0</v>
      </c>
      <c r="JQ50" s="118">
        <v>0</v>
      </c>
      <c r="JR50" s="118">
        <v>0</v>
      </c>
      <c r="JS50" s="118">
        <v>0</v>
      </c>
      <c r="JT50" s="118">
        <v>0</v>
      </c>
      <c r="JU50" s="118">
        <v>0</v>
      </c>
      <c r="JV50" s="118">
        <v>0</v>
      </c>
      <c r="JW50" s="118">
        <v>0</v>
      </c>
      <c r="JX50" s="118">
        <v>0</v>
      </c>
      <c r="JY50" s="118">
        <v>0</v>
      </c>
      <c r="JZ50" s="118">
        <v>0</v>
      </c>
      <c r="KA50" s="118">
        <v>0</v>
      </c>
      <c r="KB50" s="118">
        <v>0</v>
      </c>
      <c r="KC50" s="118">
        <v>0</v>
      </c>
      <c r="KD50" s="118">
        <v>0</v>
      </c>
      <c r="KE50" s="118">
        <v>0</v>
      </c>
      <c r="KF50" s="118">
        <v>0</v>
      </c>
      <c r="KG50" s="118">
        <v>0</v>
      </c>
      <c r="KH50" s="118">
        <v>0</v>
      </c>
      <c r="KI50" s="118">
        <v>0</v>
      </c>
      <c r="KJ50" s="118">
        <v>0</v>
      </c>
      <c r="KK50" s="118">
        <v>0</v>
      </c>
      <c r="KL50" s="118">
        <v>0</v>
      </c>
      <c r="KM50" s="118">
        <v>0</v>
      </c>
      <c r="KN50" s="118">
        <v>0</v>
      </c>
      <c r="KO50" s="118">
        <v>0</v>
      </c>
      <c r="KP50" s="118">
        <v>0</v>
      </c>
      <c r="KQ50" s="118">
        <v>0</v>
      </c>
      <c r="KR50" s="118">
        <v>0</v>
      </c>
      <c r="KS50" s="118">
        <v>0</v>
      </c>
      <c r="KT50" s="118">
        <v>0</v>
      </c>
      <c r="KU50" s="118">
        <v>0</v>
      </c>
      <c r="KV50" s="118">
        <v>0</v>
      </c>
      <c r="KW50" s="118">
        <v>0</v>
      </c>
      <c r="KX50" s="118">
        <v>0</v>
      </c>
      <c r="KY50" s="118">
        <v>0</v>
      </c>
      <c r="KZ50" s="118">
        <v>0</v>
      </c>
      <c r="LA50" s="118">
        <v>0</v>
      </c>
      <c r="LB50" s="118">
        <v>0</v>
      </c>
      <c r="LC50" s="118">
        <v>0</v>
      </c>
      <c r="LD50" s="118">
        <v>0</v>
      </c>
      <c r="LE50" s="118">
        <v>0</v>
      </c>
      <c r="LF50" s="118">
        <v>0</v>
      </c>
      <c r="LG50" s="118">
        <v>0</v>
      </c>
      <c r="LH50" s="118">
        <v>0</v>
      </c>
      <c r="LI50" s="118">
        <v>0</v>
      </c>
      <c r="LJ50" s="118">
        <v>0</v>
      </c>
      <c r="LK50" s="118">
        <v>0</v>
      </c>
      <c r="LL50" s="118">
        <v>0</v>
      </c>
      <c r="LM50" s="118">
        <v>0</v>
      </c>
      <c r="LN50" s="118">
        <v>0</v>
      </c>
      <c r="LO50" s="118">
        <v>0</v>
      </c>
      <c r="LP50" s="118">
        <v>0</v>
      </c>
      <c r="LQ50" s="118">
        <v>0</v>
      </c>
      <c r="LR50" s="118">
        <v>0</v>
      </c>
      <c r="LS50" s="118">
        <v>0</v>
      </c>
      <c r="LT50" s="118">
        <v>0</v>
      </c>
      <c r="LU50" s="118">
        <v>0</v>
      </c>
      <c r="LV50" s="118">
        <v>0</v>
      </c>
      <c r="LW50" s="118">
        <v>0</v>
      </c>
      <c r="LX50" s="118">
        <v>0</v>
      </c>
      <c r="LY50" s="118">
        <v>0</v>
      </c>
      <c r="LZ50" s="118">
        <v>0</v>
      </c>
      <c r="MA50" s="118">
        <v>0</v>
      </c>
      <c r="MB50" s="118">
        <v>0</v>
      </c>
      <c r="MC50" s="118">
        <v>0</v>
      </c>
      <c r="MD50" s="118">
        <v>0</v>
      </c>
      <c r="ME50" s="118">
        <v>0</v>
      </c>
      <c r="MF50" s="118">
        <v>0</v>
      </c>
      <c r="MG50" s="118">
        <v>0</v>
      </c>
      <c r="MH50" s="118">
        <v>0</v>
      </c>
      <c r="MI50" s="118">
        <v>0</v>
      </c>
      <c r="MJ50" s="118">
        <v>0</v>
      </c>
      <c r="MK50" s="118">
        <v>0</v>
      </c>
      <c r="ML50" s="118">
        <v>0</v>
      </c>
      <c r="MM50" s="118">
        <v>0</v>
      </c>
      <c r="MN50" s="118">
        <v>0</v>
      </c>
      <c r="MO50" s="118">
        <v>0</v>
      </c>
      <c r="MP50" s="118">
        <v>0</v>
      </c>
      <c r="MQ50" s="118">
        <v>0</v>
      </c>
      <c r="MR50" s="118">
        <v>0</v>
      </c>
      <c r="MS50" s="118">
        <v>0</v>
      </c>
      <c r="MT50" s="118">
        <v>0</v>
      </c>
      <c r="MU50" s="118">
        <v>0</v>
      </c>
      <c r="MV50" s="118">
        <v>0</v>
      </c>
      <c r="MW50" s="118">
        <v>0</v>
      </c>
    </row>
    <row r="51" spans="1:361" x14ac:dyDescent="0.35">
      <c r="A51" s="145" t="s">
        <v>261</v>
      </c>
      <c r="B51" s="118">
        <v>4.0000000000000001E-3</v>
      </c>
      <c r="C51" s="118">
        <v>8.9999999999999993E-3</v>
      </c>
      <c r="D51" s="118">
        <v>1.2999999999999999E-2</v>
      </c>
      <c r="E51" s="118">
        <v>1.7000000000000001E-2</v>
      </c>
      <c r="F51" s="118">
        <v>2.1999999999999999E-2</v>
      </c>
      <c r="G51" s="118">
        <v>2.5999999999999999E-2</v>
      </c>
      <c r="H51" s="118">
        <v>0.03</v>
      </c>
      <c r="I51" s="118">
        <v>3.4000000000000002E-2</v>
      </c>
      <c r="J51" s="118">
        <v>3.9E-2</v>
      </c>
      <c r="K51" s="118">
        <v>4.2999999999999997E-2</v>
      </c>
      <c r="L51" s="118">
        <v>4.7E-2</v>
      </c>
      <c r="M51" s="118">
        <v>5.1999999999999998E-2</v>
      </c>
      <c r="N51" s="118">
        <v>5.6000000000000001E-2</v>
      </c>
      <c r="O51" s="118">
        <v>0.06</v>
      </c>
      <c r="P51" s="118">
        <v>6.5000000000000002E-2</v>
      </c>
      <c r="Q51" s="118">
        <v>6.9000000000000006E-2</v>
      </c>
      <c r="R51" s="118">
        <v>7.2999999999999995E-2</v>
      </c>
      <c r="S51" s="118">
        <v>7.8E-2</v>
      </c>
      <c r="T51" s="118">
        <v>8.2000000000000003E-2</v>
      </c>
      <c r="U51" s="118">
        <v>8.5999999999999993E-2</v>
      </c>
      <c r="V51" s="118">
        <v>0.09</v>
      </c>
      <c r="W51" s="118">
        <v>9.5000000000000001E-2</v>
      </c>
      <c r="X51" s="118">
        <v>9.9000000000000005E-2</v>
      </c>
      <c r="Y51" s="118">
        <v>0.10299999999999999</v>
      </c>
      <c r="Z51" s="118">
        <v>0.108</v>
      </c>
      <c r="AA51" s="118">
        <v>0.112</v>
      </c>
      <c r="AB51" s="118">
        <v>0.11600000000000001</v>
      </c>
      <c r="AC51" s="118">
        <v>0.121</v>
      </c>
      <c r="AD51" s="118">
        <v>0.125</v>
      </c>
      <c r="AE51" s="118">
        <v>0.129</v>
      </c>
      <c r="AF51" s="118">
        <v>0.17199999999999999</v>
      </c>
      <c r="AG51" s="118">
        <v>0.215</v>
      </c>
      <c r="AH51" s="118">
        <v>0.25800000000000001</v>
      </c>
      <c r="AI51" s="118">
        <v>0.30099999999999999</v>
      </c>
      <c r="AJ51" s="118">
        <v>0.34499999999999997</v>
      </c>
      <c r="AK51" s="118">
        <v>0.38800000000000001</v>
      </c>
      <c r="AL51" s="118">
        <v>4.0000000000000001E-3</v>
      </c>
      <c r="AM51" s="118">
        <v>8.9999999999999993E-3</v>
      </c>
      <c r="AN51" s="118">
        <v>1.2999999999999999E-2</v>
      </c>
      <c r="AO51" s="118">
        <v>1.7000000000000001E-2</v>
      </c>
      <c r="AP51" s="118">
        <v>2.1999999999999999E-2</v>
      </c>
      <c r="AQ51" s="118">
        <v>2.5999999999999999E-2</v>
      </c>
      <c r="AR51" s="118">
        <v>0.03</v>
      </c>
      <c r="AS51" s="118">
        <v>3.4000000000000002E-2</v>
      </c>
      <c r="AT51" s="118">
        <v>3.9E-2</v>
      </c>
      <c r="AU51" s="118">
        <v>4.2999999999999997E-2</v>
      </c>
      <c r="AV51" s="118">
        <v>4.7E-2</v>
      </c>
      <c r="AW51" s="118">
        <v>5.1999999999999998E-2</v>
      </c>
      <c r="AX51" s="118">
        <v>5.6000000000000001E-2</v>
      </c>
      <c r="AY51" s="118">
        <v>0.06</v>
      </c>
      <c r="AZ51" s="118">
        <v>6.5000000000000002E-2</v>
      </c>
      <c r="BA51" s="118">
        <v>6.9000000000000006E-2</v>
      </c>
      <c r="BB51" s="118">
        <v>7.2999999999999995E-2</v>
      </c>
      <c r="BC51" s="118">
        <v>7.8E-2</v>
      </c>
      <c r="BD51" s="118">
        <v>8.2000000000000003E-2</v>
      </c>
      <c r="BE51" s="118">
        <v>8.5999999999999993E-2</v>
      </c>
      <c r="BF51" s="118">
        <v>0.09</v>
      </c>
      <c r="BG51" s="118">
        <v>9.5000000000000001E-2</v>
      </c>
      <c r="BH51" s="118">
        <v>9.9000000000000005E-2</v>
      </c>
      <c r="BI51" s="118">
        <v>0.10299999999999999</v>
      </c>
      <c r="BJ51" s="118">
        <v>0.108</v>
      </c>
      <c r="BK51" s="118">
        <v>0.112</v>
      </c>
      <c r="BL51" s="118">
        <v>0.11600000000000001</v>
      </c>
      <c r="BM51" s="118">
        <v>0.121</v>
      </c>
      <c r="BN51" s="118">
        <v>0.125</v>
      </c>
      <c r="BO51" s="118">
        <v>0.129</v>
      </c>
      <c r="BP51" s="118">
        <v>0.17199999999999999</v>
      </c>
      <c r="BQ51" s="118">
        <v>0.215</v>
      </c>
      <c r="BR51" s="118">
        <v>0.25800000000000001</v>
      </c>
      <c r="BS51" s="118">
        <v>0.30099999999999999</v>
      </c>
      <c r="BT51" s="118">
        <v>0.34499999999999997</v>
      </c>
      <c r="BU51" s="118">
        <v>0.38800000000000001</v>
      </c>
      <c r="BV51" s="118">
        <v>4.7E-2</v>
      </c>
      <c r="BW51" s="118">
        <v>9.4E-2</v>
      </c>
      <c r="BX51" s="118">
        <v>0.14099999999999999</v>
      </c>
      <c r="BY51" s="118">
        <v>0.187</v>
      </c>
      <c r="BZ51" s="118">
        <v>0.23400000000000001</v>
      </c>
      <c r="CA51" s="118">
        <v>0.28100000000000003</v>
      </c>
      <c r="CB51" s="118">
        <v>0.32800000000000001</v>
      </c>
      <c r="CC51" s="118">
        <v>0.375</v>
      </c>
      <c r="CD51" s="118">
        <v>0.42199999999999999</v>
      </c>
      <c r="CE51" s="118">
        <v>0.46899999999999997</v>
      </c>
      <c r="CF51" s="118">
        <v>0.51500000000000001</v>
      </c>
      <c r="CG51" s="118">
        <v>0.56200000000000006</v>
      </c>
      <c r="CH51" s="118">
        <v>0.60899999999999999</v>
      </c>
      <c r="CI51" s="118">
        <v>0.65600000000000003</v>
      </c>
      <c r="CJ51" s="118">
        <v>0.70299999999999996</v>
      </c>
      <c r="CK51" s="118">
        <v>0.75</v>
      </c>
      <c r="CL51" s="118">
        <v>0.79700000000000004</v>
      </c>
      <c r="CM51" s="118">
        <v>0.84299999999999997</v>
      </c>
      <c r="CN51" s="118">
        <v>0.89</v>
      </c>
      <c r="CO51" s="118">
        <v>0.93700000000000006</v>
      </c>
      <c r="CP51" s="118">
        <v>0.98399999999999999</v>
      </c>
      <c r="CQ51" s="118">
        <v>1.0309999999999999</v>
      </c>
      <c r="CR51" s="118">
        <v>1.0780000000000001</v>
      </c>
      <c r="CS51" s="118">
        <v>1.125</v>
      </c>
      <c r="CT51" s="118">
        <v>1.1719999999999999</v>
      </c>
      <c r="CU51" s="118">
        <v>1.218</v>
      </c>
      <c r="CV51" s="118">
        <v>1.2649999999999999</v>
      </c>
      <c r="CW51" s="118">
        <v>1.3120000000000001</v>
      </c>
      <c r="CX51" s="118">
        <v>1.359</v>
      </c>
      <c r="CY51" s="118">
        <v>1.4059999999999999</v>
      </c>
      <c r="CZ51" s="118">
        <v>1.8740000000000001</v>
      </c>
      <c r="DA51" s="118">
        <v>2.343</v>
      </c>
      <c r="DB51" s="118">
        <v>2.8119999999999998</v>
      </c>
      <c r="DC51" s="118">
        <v>3.28</v>
      </c>
      <c r="DD51" s="118">
        <v>3.7490000000000001</v>
      </c>
      <c r="DE51" s="118">
        <v>4.2169999999999996</v>
      </c>
      <c r="DF51" s="118">
        <v>4.7E-2</v>
      </c>
      <c r="DG51" s="118">
        <v>9.4E-2</v>
      </c>
      <c r="DH51" s="118">
        <v>0.14099999999999999</v>
      </c>
      <c r="DI51" s="118">
        <v>0.187</v>
      </c>
      <c r="DJ51" s="118">
        <v>0.23400000000000001</v>
      </c>
      <c r="DK51" s="118">
        <v>0.28100000000000003</v>
      </c>
      <c r="DL51" s="118">
        <v>0.32800000000000001</v>
      </c>
      <c r="DM51" s="118">
        <v>0.375</v>
      </c>
      <c r="DN51" s="118">
        <v>0.42199999999999999</v>
      </c>
      <c r="DO51" s="118">
        <v>0.46899999999999997</v>
      </c>
      <c r="DP51" s="118">
        <v>0.51500000000000001</v>
      </c>
      <c r="DQ51" s="118">
        <v>0.56200000000000006</v>
      </c>
      <c r="DR51" s="118">
        <v>0.60899999999999999</v>
      </c>
      <c r="DS51" s="118">
        <v>0.65600000000000003</v>
      </c>
      <c r="DT51" s="118">
        <v>0.70299999999999996</v>
      </c>
      <c r="DU51" s="118">
        <v>0.75</v>
      </c>
      <c r="DV51" s="118">
        <v>0.79700000000000004</v>
      </c>
      <c r="DW51" s="118">
        <v>0.84299999999999997</v>
      </c>
      <c r="DX51" s="118">
        <v>0.89</v>
      </c>
      <c r="DY51" s="118">
        <v>0.93700000000000006</v>
      </c>
      <c r="DZ51" s="118">
        <v>0.98399999999999999</v>
      </c>
      <c r="EA51" s="118">
        <v>1.0309999999999999</v>
      </c>
      <c r="EB51" s="118">
        <v>1.0780000000000001</v>
      </c>
      <c r="EC51" s="118">
        <v>1.125</v>
      </c>
      <c r="ED51" s="118">
        <v>1.1719999999999999</v>
      </c>
      <c r="EE51" s="118">
        <v>1.218</v>
      </c>
      <c r="EF51" s="118">
        <v>1.2649999999999999</v>
      </c>
      <c r="EG51" s="118">
        <v>1.3120000000000001</v>
      </c>
      <c r="EH51" s="118">
        <v>1.359</v>
      </c>
      <c r="EI51" s="118">
        <v>1.4059999999999999</v>
      </c>
      <c r="EJ51" s="118">
        <v>1.8740000000000001</v>
      </c>
      <c r="EK51" s="118">
        <v>2.343</v>
      </c>
      <c r="EL51" s="118">
        <v>2.8119999999999998</v>
      </c>
      <c r="EM51" s="118">
        <v>3.28</v>
      </c>
      <c r="EN51" s="118">
        <v>3.7490000000000001</v>
      </c>
      <c r="EO51" s="118">
        <v>4.2169999999999996</v>
      </c>
      <c r="EP51" s="118">
        <v>7.4999999999999997E-2</v>
      </c>
      <c r="EQ51" s="118">
        <v>0.14899999999999999</v>
      </c>
      <c r="ER51" s="118">
        <v>0.224</v>
      </c>
      <c r="ES51" s="118">
        <v>0.29799999999999999</v>
      </c>
      <c r="ET51" s="118">
        <v>0.373</v>
      </c>
      <c r="EU51" s="118">
        <v>0.44700000000000001</v>
      </c>
      <c r="EV51" s="118">
        <v>0.52200000000000002</v>
      </c>
      <c r="EW51" s="118">
        <v>0.59599999999999997</v>
      </c>
      <c r="EX51" s="118">
        <v>0.67100000000000004</v>
      </c>
      <c r="EY51" s="118">
        <v>0.745</v>
      </c>
      <c r="EZ51" s="118">
        <v>0.82</v>
      </c>
      <c r="FA51" s="118">
        <v>0.89400000000000002</v>
      </c>
      <c r="FB51" s="118">
        <v>0.96899999999999997</v>
      </c>
      <c r="FC51" s="118">
        <v>1.0429999999999999</v>
      </c>
      <c r="FD51" s="118">
        <v>1.1180000000000001</v>
      </c>
      <c r="FE51" s="118">
        <v>1.1919999999999999</v>
      </c>
      <c r="FF51" s="118">
        <v>1.2669999999999999</v>
      </c>
      <c r="FG51" s="118">
        <v>1.341</v>
      </c>
      <c r="FH51" s="118">
        <v>1.4159999999999999</v>
      </c>
      <c r="FI51" s="118">
        <v>1.49</v>
      </c>
      <c r="FJ51" s="118">
        <v>1.5649999999999999</v>
      </c>
      <c r="FK51" s="118">
        <v>1.639</v>
      </c>
      <c r="FL51" s="118">
        <v>1.714</v>
      </c>
      <c r="FM51" s="118">
        <v>1.788</v>
      </c>
      <c r="FN51" s="118">
        <v>1.863</v>
      </c>
      <c r="FO51" s="118">
        <v>1.9370000000000001</v>
      </c>
      <c r="FP51" s="118">
        <v>2.012</v>
      </c>
      <c r="FQ51" s="118">
        <v>2.0859999999999999</v>
      </c>
      <c r="FR51" s="118">
        <v>2.161</v>
      </c>
      <c r="FS51" s="118">
        <v>2.2349999999999999</v>
      </c>
      <c r="FT51" s="118">
        <v>2.98</v>
      </c>
      <c r="FU51" s="118">
        <v>3.7250000000000001</v>
      </c>
      <c r="FV51" s="118">
        <v>4.4710000000000001</v>
      </c>
      <c r="FW51" s="118">
        <v>5.2160000000000002</v>
      </c>
      <c r="FX51" s="118">
        <v>5.9610000000000003</v>
      </c>
      <c r="FY51" s="118">
        <v>6.7060000000000004</v>
      </c>
      <c r="FZ51" s="118">
        <v>7.3999999999999996E-2</v>
      </c>
      <c r="GA51" s="118">
        <v>0.14899999999999999</v>
      </c>
      <c r="GB51" s="118">
        <v>0.223</v>
      </c>
      <c r="GC51" s="118">
        <v>0.29799999999999999</v>
      </c>
      <c r="GD51" s="118">
        <v>0.372</v>
      </c>
      <c r="GE51" s="118">
        <v>0.44700000000000001</v>
      </c>
      <c r="GF51" s="118">
        <v>0.52100000000000002</v>
      </c>
      <c r="GG51" s="118">
        <v>0.59599999999999997</v>
      </c>
      <c r="GH51" s="118">
        <v>0.67</v>
      </c>
      <c r="GI51" s="118">
        <v>0.745</v>
      </c>
      <c r="GJ51" s="118">
        <v>0.81899999999999995</v>
      </c>
      <c r="GK51" s="118">
        <v>0.89400000000000002</v>
      </c>
      <c r="GL51" s="118">
        <v>0.96799999999999997</v>
      </c>
      <c r="GM51" s="118">
        <v>1.0429999999999999</v>
      </c>
      <c r="GN51" s="118">
        <v>1.117</v>
      </c>
      <c r="GO51" s="118">
        <v>1.1919999999999999</v>
      </c>
      <c r="GP51" s="118">
        <v>1.266</v>
      </c>
      <c r="GQ51" s="118">
        <v>1.341</v>
      </c>
      <c r="GR51" s="118">
        <v>1.415</v>
      </c>
      <c r="GS51" s="118">
        <v>1.49</v>
      </c>
      <c r="GT51" s="118">
        <v>1.5640000000000001</v>
      </c>
      <c r="GU51" s="118">
        <v>1.639</v>
      </c>
      <c r="GV51" s="118">
        <v>1.7130000000000001</v>
      </c>
      <c r="GW51" s="118">
        <v>1.788</v>
      </c>
      <c r="GX51" s="118">
        <v>1.8620000000000001</v>
      </c>
      <c r="GY51" s="118">
        <v>1.9370000000000001</v>
      </c>
      <c r="GZ51" s="118">
        <v>2.0110000000000001</v>
      </c>
      <c r="HA51" s="118">
        <v>2.0859999999999999</v>
      </c>
      <c r="HB51" s="118">
        <v>2.16</v>
      </c>
      <c r="HC51" s="118">
        <v>2.2349999999999999</v>
      </c>
      <c r="HD51" s="118">
        <v>2.98</v>
      </c>
      <c r="HE51" s="118">
        <v>3.7250000000000001</v>
      </c>
      <c r="HF51" s="118">
        <v>4.4690000000000003</v>
      </c>
      <c r="HG51" s="118">
        <v>5.2140000000000004</v>
      </c>
      <c r="HH51" s="118">
        <v>5.9589999999999996</v>
      </c>
      <c r="HI51" s="118">
        <v>6.7039999999999997</v>
      </c>
      <c r="HJ51" s="118">
        <v>0</v>
      </c>
      <c r="HK51" s="118">
        <v>0</v>
      </c>
      <c r="HL51" s="118">
        <v>0</v>
      </c>
      <c r="HM51" s="118">
        <v>0</v>
      </c>
      <c r="HN51" s="118">
        <v>0</v>
      </c>
      <c r="HO51" s="118">
        <v>0</v>
      </c>
      <c r="HP51" s="118">
        <v>0</v>
      </c>
      <c r="HQ51" s="118">
        <v>0</v>
      </c>
      <c r="HR51" s="118">
        <v>0</v>
      </c>
      <c r="HS51" s="118">
        <v>0</v>
      </c>
      <c r="HT51" s="118">
        <v>0</v>
      </c>
      <c r="HU51" s="118">
        <v>0</v>
      </c>
      <c r="HV51" s="118">
        <v>0</v>
      </c>
      <c r="HW51" s="118">
        <v>0</v>
      </c>
      <c r="HX51" s="118">
        <v>0</v>
      </c>
      <c r="HY51" s="118">
        <v>0</v>
      </c>
      <c r="HZ51" s="118">
        <v>0</v>
      </c>
      <c r="IA51" s="118">
        <v>0</v>
      </c>
      <c r="IB51" s="118">
        <v>0</v>
      </c>
      <c r="IC51" s="118">
        <v>0</v>
      </c>
      <c r="ID51" s="118">
        <v>0</v>
      </c>
      <c r="IE51" s="118">
        <v>0</v>
      </c>
      <c r="IF51" s="118">
        <v>0</v>
      </c>
      <c r="IG51" s="118">
        <v>0</v>
      </c>
      <c r="IH51" s="118">
        <v>0</v>
      </c>
      <c r="II51" s="118">
        <v>0</v>
      </c>
      <c r="IJ51" s="118">
        <v>0</v>
      </c>
      <c r="IK51" s="118">
        <v>0</v>
      </c>
      <c r="IL51" s="118">
        <v>0</v>
      </c>
      <c r="IM51" s="118">
        <v>0</v>
      </c>
      <c r="IN51" s="118">
        <v>0</v>
      </c>
      <c r="IO51" s="118">
        <v>0</v>
      </c>
      <c r="IP51" s="118">
        <v>0</v>
      </c>
      <c r="IQ51" s="118">
        <v>0</v>
      </c>
      <c r="IR51" s="118">
        <v>0</v>
      </c>
      <c r="IS51" s="118">
        <v>0</v>
      </c>
      <c r="IT51" s="118">
        <v>0</v>
      </c>
      <c r="IU51" s="118">
        <v>0</v>
      </c>
      <c r="IV51" s="118">
        <v>0</v>
      </c>
      <c r="IW51" s="118">
        <v>0</v>
      </c>
      <c r="IX51" s="118">
        <v>0</v>
      </c>
      <c r="IY51" s="118">
        <v>0</v>
      </c>
      <c r="IZ51" s="118">
        <v>0</v>
      </c>
      <c r="JA51" s="118">
        <v>0</v>
      </c>
      <c r="JB51" s="118">
        <v>0</v>
      </c>
      <c r="JC51" s="118">
        <v>0</v>
      </c>
      <c r="JD51" s="118">
        <v>0</v>
      </c>
      <c r="JE51" s="118">
        <v>0</v>
      </c>
      <c r="JF51" s="118">
        <v>0</v>
      </c>
      <c r="JG51" s="118">
        <v>0</v>
      </c>
      <c r="JH51" s="118">
        <v>0</v>
      </c>
      <c r="JI51" s="118">
        <v>0</v>
      </c>
      <c r="JJ51" s="118">
        <v>0</v>
      </c>
      <c r="JK51" s="118">
        <v>0</v>
      </c>
      <c r="JL51" s="118">
        <v>0</v>
      </c>
      <c r="JM51" s="118">
        <v>0</v>
      </c>
      <c r="JN51" s="118">
        <v>0</v>
      </c>
      <c r="JO51" s="118">
        <v>0</v>
      </c>
      <c r="JP51" s="118">
        <v>0</v>
      </c>
      <c r="JQ51" s="118">
        <v>0</v>
      </c>
      <c r="JR51" s="118">
        <v>0</v>
      </c>
      <c r="JS51" s="118">
        <v>0</v>
      </c>
      <c r="JT51" s="118">
        <v>0</v>
      </c>
      <c r="JU51" s="118">
        <v>0</v>
      </c>
      <c r="JV51" s="118">
        <v>0</v>
      </c>
      <c r="JW51" s="118">
        <v>0</v>
      </c>
      <c r="JX51" s="118">
        <v>0</v>
      </c>
      <c r="JY51" s="118">
        <v>0</v>
      </c>
      <c r="JZ51" s="118">
        <v>0</v>
      </c>
      <c r="KA51" s="118">
        <v>0</v>
      </c>
      <c r="KB51" s="118">
        <v>0</v>
      </c>
      <c r="KC51" s="118">
        <v>0</v>
      </c>
      <c r="KD51" s="118">
        <v>0</v>
      </c>
      <c r="KE51" s="118">
        <v>0</v>
      </c>
      <c r="KF51" s="118">
        <v>0</v>
      </c>
      <c r="KG51" s="118">
        <v>0</v>
      </c>
      <c r="KH51" s="118">
        <v>0</v>
      </c>
      <c r="KI51" s="118">
        <v>0</v>
      </c>
      <c r="KJ51" s="118">
        <v>0</v>
      </c>
      <c r="KK51" s="118">
        <v>0</v>
      </c>
      <c r="KL51" s="118">
        <v>0</v>
      </c>
      <c r="KM51" s="118">
        <v>0</v>
      </c>
      <c r="KN51" s="118">
        <v>0</v>
      </c>
      <c r="KO51" s="118">
        <v>0</v>
      </c>
      <c r="KP51" s="118">
        <v>0</v>
      </c>
      <c r="KQ51" s="118">
        <v>0</v>
      </c>
      <c r="KR51" s="118">
        <v>0</v>
      </c>
      <c r="KS51" s="118">
        <v>0</v>
      </c>
      <c r="KT51" s="118">
        <v>0</v>
      </c>
      <c r="KU51" s="118">
        <v>0</v>
      </c>
      <c r="KV51" s="118">
        <v>0</v>
      </c>
      <c r="KW51" s="118">
        <v>0</v>
      </c>
      <c r="KX51" s="118">
        <v>0</v>
      </c>
      <c r="KY51" s="118">
        <v>0</v>
      </c>
      <c r="KZ51" s="118">
        <v>0</v>
      </c>
      <c r="LA51" s="118">
        <v>0</v>
      </c>
      <c r="LB51" s="118">
        <v>0</v>
      </c>
      <c r="LC51" s="118">
        <v>0</v>
      </c>
      <c r="LD51" s="118">
        <v>0</v>
      </c>
      <c r="LE51" s="118">
        <v>0</v>
      </c>
      <c r="LF51" s="118">
        <v>0</v>
      </c>
      <c r="LG51" s="118">
        <v>0</v>
      </c>
      <c r="LH51" s="118">
        <v>0</v>
      </c>
      <c r="LI51" s="118">
        <v>0</v>
      </c>
      <c r="LJ51" s="118">
        <v>0</v>
      </c>
      <c r="LK51" s="118">
        <v>0</v>
      </c>
      <c r="LL51" s="118">
        <v>0</v>
      </c>
      <c r="LM51" s="118">
        <v>0</v>
      </c>
      <c r="LN51" s="118">
        <v>0</v>
      </c>
      <c r="LO51" s="118">
        <v>0</v>
      </c>
      <c r="LP51" s="118">
        <v>0</v>
      </c>
      <c r="LQ51" s="118">
        <v>0</v>
      </c>
      <c r="LR51" s="118">
        <v>0</v>
      </c>
      <c r="LS51" s="118">
        <v>0</v>
      </c>
      <c r="LT51" s="118">
        <v>0</v>
      </c>
      <c r="LU51" s="118">
        <v>0</v>
      </c>
      <c r="LV51" s="118">
        <v>0</v>
      </c>
      <c r="LW51" s="118">
        <v>0</v>
      </c>
      <c r="LX51" s="118">
        <v>0</v>
      </c>
      <c r="LY51" s="118">
        <v>0</v>
      </c>
      <c r="LZ51" s="118">
        <v>0</v>
      </c>
      <c r="MA51" s="118">
        <v>0</v>
      </c>
      <c r="MB51" s="118">
        <v>0</v>
      </c>
      <c r="MC51" s="118">
        <v>0</v>
      </c>
      <c r="MD51" s="118">
        <v>0</v>
      </c>
      <c r="ME51" s="118">
        <v>0</v>
      </c>
      <c r="MF51" s="118">
        <v>0</v>
      </c>
      <c r="MG51" s="118">
        <v>0</v>
      </c>
      <c r="MH51" s="118">
        <v>0</v>
      </c>
      <c r="MI51" s="118">
        <v>0</v>
      </c>
      <c r="MJ51" s="118">
        <v>0</v>
      </c>
      <c r="MK51" s="118">
        <v>0</v>
      </c>
      <c r="ML51" s="118">
        <v>0</v>
      </c>
      <c r="MM51" s="118">
        <v>0</v>
      </c>
      <c r="MN51" s="118">
        <v>0</v>
      </c>
      <c r="MO51" s="118">
        <v>0</v>
      </c>
      <c r="MP51" s="118">
        <v>0</v>
      </c>
      <c r="MQ51" s="118">
        <v>0</v>
      </c>
      <c r="MR51" s="118">
        <v>0</v>
      </c>
      <c r="MS51" s="118">
        <v>0</v>
      </c>
      <c r="MT51" s="118">
        <v>0</v>
      </c>
      <c r="MU51" s="118">
        <v>0</v>
      </c>
      <c r="MV51" s="118">
        <v>0</v>
      </c>
      <c r="MW51" s="118">
        <v>0</v>
      </c>
    </row>
    <row r="52" spans="1:361" x14ac:dyDescent="0.35">
      <c r="A52" s="145" t="s">
        <v>262</v>
      </c>
      <c r="B52" s="118">
        <v>4.0000000000000001E-3</v>
      </c>
      <c r="C52" s="118">
        <v>8.9999999999999993E-3</v>
      </c>
      <c r="D52" s="118">
        <v>1.2999999999999999E-2</v>
      </c>
      <c r="E52" s="118">
        <v>1.7000000000000001E-2</v>
      </c>
      <c r="F52" s="118">
        <v>2.1999999999999999E-2</v>
      </c>
      <c r="G52" s="118">
        <v>2.5999999999999999E-2</v>
      </c>
      <c r="H52" s="118">
        <v>0.03</v>
      </c>
      <c r="I52" s="118">
        <v>3.4000000000000002E-2</v>
      </c>
      <c r="J52" s="118">
        <v>3.9E-2</v>
      </c>
      <c r="K52" s="118">
        <v>4.2999999999999997E-2</v>
      </c>
      <c r="L52" s="118">
        <v>4.7E-2</v>
      </c>
      <c r="M52" s="118">
        <v>5.1999999999999998E-2</v>
      </c>
      <c r="N52" s="118">
        <v>5.6000000000000001E-2</v>
      </c>
      <c r="O52" s="118">
        <v>0.06</v>
      </c>
      <c r="P52" s="118">
        <v>6.5000000000000002E-2</v>
      </c>
      <c r="Q52" s="118">
        <v>6.9000000000000006E-2</v>
      </c>
      <c r="R52" s="118">
        <v>7.2999999999999995E-2</v>
      </c>
      <c r="S52" s="118">
        <v>7.8E-2</v>
      </c>
      <c r="T52" s="118">
        <v>8.2000000000000003E-2</v>
      </c>
      <c r="U52" s="118">
        <v>8.5999999999999993E-2</v>
      </c>
      <c r="V52" s="118">
        <v>0.09</v>
      </c>
      <c r="W52" s="118">
        <v>9.5000000000000001E-2</v>
      </c>
      <c r="X52" s="118">
        <v>9.9000000000000005E-2</v>
      </c>
      <c r="Y52" s="118">
        <v>0.10299999999999999</v>
      </c>
      <c r="Z52" s="118">
        <v>0.108</v>
      </c>
      <c r="AA52" s="118">
        <v>0.112</v>
      </c>
      <c r="AB52" s="118">
        <v>0.11600000000000001</v>
      </c>
      <c r="AC52" s="118">
        <v>0.121</v>
      </c>
      <c r="AD52" s="118">
        <v>0.125</v>
      </c>
      <c r="AE52" s="118">
        <v>0.129</v>
      </c>
      <c r="AF52" s="118">
        <v>0.17199999999999999</v>
      </c>
      <c r="AG52" s="118">
        <v>0.215</v>
      </c>
      <c r="AH52" s="118">
        <v>0.25800000000000001</v>
      </c>
      <c r="AI52" s="118">
        <v>0.30099999999999999</v>
      </c>
      <c r="AJ52" s="118">
        <v>0.34499999999999997</v>
      </c>
      <c r="AK52" s="118">
        <v>0.38800000000000001</v>
      </c>
      <c r="AL52" s="118">
        <v>4.0000000000000001E-3</v>
      </c>
      <c r="AM52" s="118">
        <v>8.9999999999999993E-3</v>
      </c>
      <c r="AN52" s="118">
        <v>1.2999999999999999E-2</v>
      </c>
      <c r="AO52" s="118">
        <v>1.7000000000000001E-2</v>
      </c>
      <c r="AP52" s="118">
        <v>2.1999999999999999E-2</v>
      </c>
      <c r="AQ52" s="118">
        <v>2.5999999999999999E-2</v>
      </c>
      <c r="AR52" s="118">
        <v>0.03</v>
      </c>
      <c r="AS52" s="118">
        <v>3.4000000000000002E-2</v>
      </c>
      <c r="AT52" s="118">
        <v>3.9E-2</v>
      </c>
      <c r="AU52" s="118">
        <v>4.2999999999999997E-2</v>
      </c>
      <c r="AV52" s="118">
        <v>4.7E-2</v>
      </c>
      <c r="AW52" s="118">
        <v>5.1999999999999998E-2</v>
      </c>
      <c r="AX52" s="118">
        <v>5.6000000000000001E-2</v>
      </c>
      <c r="AY52" s="118">
        <v>0.06</v>
      </c>
      <c r="AZ52" s="118">
        <v>6.5000000000000002E-2</v>
      </c>
      <c r="BA52" s="118">
        <v>6.9000000000000006E-2</v>
      </c>
      <c r="BB52" s="118">
        <v>7.2999999999999995E-2</v>
      </c>
      <c r="BC52" s="118">
        <v>7.8E-2</v>
      </c>
      <c r="BD52" s="118">
        <v>8.2000000000000003E-2</v>
      </c>
      <c r="BE52" s="118">
        <v>8.5999999999999993E-2</v>
      </c>
      <c r="BF52" s="118">
        <v>0.09</v>
      </c>
      <c r="BG52" s="118">
        <v>9.5000000000000001E-2</v>
      </c>
      <c r="BH52" s="118">
        <v>9.9000000000000005E-2</v>
      </c>
      <c r="BI52" s="118">
        <v>0.10299999999999999</v>
      </c>
      <c r="BJ52" s="118">
        <v>0.108</v>
      </c>
      <c r="BK52" s="118">
        <v>0.112</v>
      </c>
      <c r="BL52" s="118">
        <v>0.11600000000000001</v>
      </c>
      <c r="BM52" s="118">
        <v>0.121</v>
      </c>
      <c r="BN52" s="118">
        <v>0.125</v>
      </c>
      <c r="BO52" s="118">
        <v>0.129</v>
      </c>
      <c r="BP52" s="118">
        <v>0.17199999999999999</v>
      </c>
      <c r="BQ52" s="118">
        <v>0.215</v>
      </c>
      <c r="BR52" s="118">
        <v>0.25800000000000001</v>
      </c>
      <c r="BS52" s="118">
        <v>0.30099999999999999</v>
      </c>
      <c r="BT52" s="118">
        <v>0.34499999999999997</v>
      </c>
      <c r="BU52" s="118">
        <v>0.38800000000000001</v>
      </c>
      <c r="BV52" s="118">
        <v>0.1</v>
      </c>
      <c r="BW52" s="118">
        <v>0.19900000000000001</v>
      </c>
      <c r="BX52" s="118">
        <v>0.29899999999999999</v>
      </c>
      <c r="BY52" s="118">
        <v>0.39800000000000002</v>
      </c>
      <c r="BZ52" s="118">
        <v>0.498</v>
      </c>
      <c r="CA52" s="118">
        <v>0.59799999999999998</v>
      </c>
      <c r="CB52" s="118">
        <v>0.69699999999999995</v>
      </c>
      <c r="CC52" s="118">
        <v>0.79700000000000004</v>
      </c>
      <c r="CD52" s="118">
        <v>0.89700000000000002</v>
      </c>
      <c r="CE52" s="118">
        <v>0.996</v>
      </c>
      <c r="CF52" s="118">
        <v>1.0960000000000001</v>
      </c>
      <c r="CG52" s="118">
        <v>1.1950000000000001</v>
      </c>
      <c r="CH52" s="118">
        <v>1.2949999999999999</v>
      </c>
      <c r="CI52" s="118">
        <v>1.395</v>
      </c>
      <c r="CJ52" s="118">
        <v>1.494</v>
      </c>
      <c r="CK52" s="118">
        <v>1.5940000000000001</v>
      </c>
      <c r="CL52" s="118">
        <v>1.694</v>
      </c>
      <c r="CM52" s="118">
        <v>1.7929999999999999</v>
      </c>
      <c r="CN52" s="118">
        <v>1.893</v>
      </c>
      <c r="CO52" s="118">
        <v>1.992</v>
      </c>
      <c r="CP52" s="118">
        <v>2.0920000000000001</v>
      </c>
      <c r="CQ52" s="118">
        <v>2.1920000000000002</v>
      </c>
      <c r="CR52" s="118">
        <v>2.2909999999999999</v>
      </c>
      <c r="CS52" s="118">
        <v>2.391</v>
      </c>
      <c r="CT52" s="118">
        <v>2.4910000000000001</v>
      </c>
      <c r="CU52" s="118">
        <v>2.59</v>
      </c>
      <c r="CV52" s="118">
        <v>2.69</v>
      </c>
      <c r="CW52" s="118">
        <v>2.7890000000000001</v>
      </c>
      <c r="CX52" s="118">
        <v>2.8889999999999998</v>
      </c>
      <c r="CY52" s="118">
        <v>2.9889999999999999</v>
      </c>
      <c r="CZ52" s="118">
        <v>3.9849999999999999</v>
      </c>
      <c r="DA52" s="118">
        <v>4.9809999999999999</v>
      </c>
      <c r="DB52" s="118">
        <v>5.9770000000000003</v>
      </c>
      <c r="DC52" s="118">
        <v>6.9740000000000002</v>
      </c>
      <c r="DD52" s="118">
        <v>7.97</v>
      </c>
      <c r="DE52" s="118">
        <v>8.9659999999999993</v>
      </c>
      <c r="DF52" s="118">
        <v>0.109</v>
      </c>
      <c r="DG52" s="118">
        <v>0.218</v>
      </c>
      <c r="DH52" s="118">
        <v>0.32700000000000001</v>
      </c>
      <c r="DI52" s="118">
        <v>0.436</v>
      </c>
      <c r="DJ52" s="118">
        <v>0.54500000000000004</v>
      </c>
      <c r="DK52" s="118">
        <v>0.65400000000000003</v>
      </c>
      <c r="DL52" s="118">
        <v>0.76200000000000001</v>
      </c>
      <c r="DM52" s="118">
        <v>0.871</v>
      </c>
      <c r="DN52" s="118">
        <v>0.98</v>
      </c>
      <c r="DO52" s="118">
        <v>1.089</v>
      </c>
      <c r="DP52" s="118">
        <v>1.198</v>
      </c>
      <c r="DQ52" s="118">
        <v>1.3069999999999999</v>
      </c>
      <c r="DR52" s="118">
        <v>1.4159999999999999</v>
      </c>
      <c r="DS52" s="118">
        <v>1.5249999999999999</v>
      </c>
      <c r="DT52" s="118">
        <v>1.6339999999999999</v>
      </c>
      <c r="DU52" s="118">
        <v>1.7430000000000001</v>
      </c>
      <c r="DV52" s="118">
        <v>1.8520000000000001</v>
      </c>
      <c r="DW52" s="118">
        <v>1.9610000000000001</v>
      </c>
      <c r="DX52" s="118">
        <v>2.0699999999999998</v>
      </c>
      <c r="DY52" s="118">
        <v>2.1779999999999999</v>
      </c>
      <c r="DZ52" s="118">
        <v>2.2869999999999999</v>
      </c>
      <c r="EA52" s="118">
        <v>2.3959999999999999</v>
      </c>
      <c r="EB52" s="118">
        <v>2.5049999999999999</v>
      </c>
      <c r="EC52" s="118">
        <v>2.6139999999999999</v>
      </c>
      <c r="ED52" s="118">
        <v>2.7229999999999999</v>
      </c>
      <c r="EE52" s="118">
        <v>2.8319999999999999</v>
      </c>
      <c r="EF52" s="118">
        <v>2.9409999999999998</v>
      </c>
      <c r="EG52" s="118">
        <v>3.05</v>
      </c>
      <c r="EH52" s="118">
        <v>3.1589999999999998</v>
      </c>
      <c r="EI52" s="118">
        <v>3.2679999999999998</v>
      </c>
      <c r="EJ52" s="118">
        <v>4.3570000000000002</v>
      </c>
      <c r="EK52" s="118">
        <v>5.4459999999999997</v>
      </c>
      <c r="EL52" s="118">
        <v>6.5350000000000001</v>
      </c>
      <c r="EM52" s="118">
        <v>7.625</v>
      </c>
      <c r="EN52" s="118">
        <v>8.7140000000000004</v>
      </c>
      <c r="EO52" s="118">
        <v>9.8030000000000008</v>
      </c>
      <c r="EP52" s="118">
        <v>0.10199999999999999</v>
      </c>
      <c r="EQ52" s="118">
        <v>0.20300000000000001</v>
      </c>
      <c r="ER52" s="118">
        <v>0.30499999999999999</v>
      </c>
      <c r="ES52" s="118">
        <v>0.40600000000000003</v>
      </c>
      <c r="ET52" s="118">
        <v>0.50800000000000001</v>
      </c>
      <c r="EU52" s="118">
        <v>0.61</v>
      </c>
      <c r="EV52" s="118">
        <v>0.71099999999999997</v>
      </c>
      <c r="EW52" s="118">
        <v>0.81299999999999994</v>
      </c>
      <c r="EX52" s="118">
        <v>0.91400000000000003</v>
      </c>
      <c r="EY52" s="118">
        <v>1.016</v>
      </c>
      <c r="EZ52" s="118">
        <v>1.1180000000000001</v>
      </c>
      <c r="FA52" s="118">
        <v>1.2190000000000001</v>
      </c>
      <c r="FB52" s="118">
        <v>1.321</v>
      </c>
      <c r="FC52" s="118">
        <v>1.4219999999999999</v>
      </c>
      <c r="FD52" s="118">
        <v>1.524</v>
      </c>
      <c r="FE52" s="118">
        <v>1.6259999999999999</v>
      </c>
      <c r="FF52" s="118">
        <v>1.7270000000000001</v>
      </c>
      <c r="FG52" s="118">
        <v>1.829</v>
      </c>
      <c r="FH52" s="118">
        <v>1.93</v>
      </c>
      <c r="FI52" s="118">
        <v>2.032</v>
      </c>
      <c r="FJ52" s="118">
        <v>2.133</v>
      </c>
      <c r="FK52" s="118">
        <v>2.2349999999999999</v>
      </c>
      <c r="FL52" s="118">
        <v>2.3370000000000002</v>
      </c>
      <c r="FM52" s="118">
        <v>2.4380000000000002</v>
      </c>
      <c r="FN52" s="118">
        <v>2.54</v>
      </c>
      <c r="FO52" s="118">
        <v>2.641</v>
      </c>
      <c r="FP52" s="118">
        <v>2.7429999999999999</v>
      </c>
      <c r="FQ52" s="118">
        <v>2.8450000000000002</v>
      </c>
      <c r="FR52" s="118">
        <v>2.9460000000000002</v>
      </c>
      <c r="FS52" s="118">
        <v>3.048</v>
      </c>
      <c r="FT52" s="118">
        <v>4.0640000000000001</v>
      </c>
      <c r="FU52" s="118">
        <v>5.08</v>
      </c>
      <c r="FV52" s="118">
        <v>6.0960000000000001</v>
      </c>
      <c r="FW52" s="118">
        <v>7.1120000000000001</v>
      </c>
      <c r="FX52" s="118">
        <v>8.1280000000000001</v>
      </c>
      <c r="FY52" s="118">
        <v>9.1440000000000001</v>
      </c>
      <c r="FZ52" s="118">
        <v>0.10100000000000001</v>
      </c>
      <c r="GA52" s="118">
        <v>0.20300000000000001</v>
      </c>
      <c r="GB52" s="118">
        <v>0.30399999999999999</v>
      </c>
      <c r="GC52" s="118">
        <v>0.40600000000000003</v>
      </c>
      <c r="GD52" s="118">
        <v>0.50700000000000001</v>
      </c>
      <c r="GE52" s="118">
        <v>0.60799999999999998</v>
      </c>
      <c r="GF52" s="118">
        <v>0.71</v>
      </c>
      <c r="GG52" s="118">
        <v>0.81100000000000005</v>
      </c>
      <c r="GH52" s="118">
        <v>0.91300000000000003</v>
      </c>
      <c r="GI52" s="118">
        <v>1.014</v>
      </c>
      <c r="GJ52" s="118">
        <v>1.115</v>
      </c>
      <c r="GK52" s="118">
        <v>1.2170000000000001</v>
      </c>
      <c r="GL52" s="118">
        <v>1.3180000000000001</v>
      </c>
      <c r="GM52" s="118">
        <v>1.419</v>
      </c>
      <c r="GN52" s="118">
        <v>1.5209999999999999</v>
      </c>
      <c r="GO52" s="118">
        <v>1.6220000000000001</v>
      </c>
      <c r="GP52" s="118">
        <v>1.724</v>
      </c>
      <c r="GQ52" s="118">
        <v>1.825</v>
      </c>
      <c r="GR52" s="118">
        <v>1.9259999999999999</v>
      </c>
      <c r="GS52" s="118">
        <v>2.028</v>
      </c>
      <c r="GT52" s="118">
        <v>2.129</v>
      </c>
      <c r="GU52" s="118">
        <v>2.2309999999999999</v>
      </c>
      <c r="GV52" s="118">
        <v>2.3319999999999999</v>
      </c>
      <c r="GW52" s="118">
        <v>2.4329999999999998</v>
      </c>
      <c r="GX52" s="118">
        <v>2.5350000000000001</v>
      </c>
      <c r="GY52" s="118">
        <v>2.6360000000000001</v>
      </c>
      <c r="GZ52" s="118">
        <v>2.738</v>
      </c>
      <c r="HA52" s="118">
        <v>2.839</v>
      </c>
      <c r="HB52" s="118">
        <v>2.94</v>
      </c>
      <c r="HC52" s="118">
        <v>3.0419999999999998</v>
      </c>
      <c r="HD52" s="118">
        <v>4.056</v>
      </c>
      <c r="HE52" s="118">
        <v>5.069</v>
      </c>
      <c r="HF52" s="118">
        <v>6.0830000000000002</v>
      </c>
      <c r="HG52" s="118">
        <v>7.0970000000000004</v>
      </c>
      <c r="HH52" s="118">
        <v>8.1110000000000007</v>
      </c>
      <c r="HI52" s="118">
        <v>9.125</v>
      </c>
      <c r="HJ52" s="118">
        <v>0</v>
      </c>
      <c r="HK52" s="118">
        <v>0</v>
      </c>
      <c r="HL52" s="118">
        <v>0</v>
      </c>
      <c r="HM52" s="118">
        <v>0</v>
      </c>
      <c r="HN52" s="118">
        <v>0</v>
      </c>
      <c r="HO52" s="118">
        <v>0</v>
      </c>
      <c r="HP52" s="118">
        <v>0</v>
      </c>
      <c r="HQ52" s="118">
        <v>0</v>
      </c>
      <c r="HR52" s="118">
        <v>0</v>
      </c>
      <c r="HS52" s="118">
        <v>0</v>
      </c>
      <c r="HT52" s="118">
        <v>0</v>
      </c>
      <c r="HU52" s="118">
        <v>0</v>
      </c>
      <c r="HV52" s="118">
        <v>0</v>
      </c>
      <c r="HW52" s="118">
        <v>0</v>
      </c>
      <c r="HX52" s="118">
        <v>0</v>
      </c>
      <c r="HY52" s="118">
        <v>0</v>
      </c>
      <c r="HZ52" s="118">
        <v>0</v>
      </c>
      <c r="IA52" s="118">
        <v>0</v>
      </c>
      <c r="IB52" s="118">
        <v>0</v>
      </c>
      <c r="IC52" s="118">
        <v>0</v>
      </c>
      <c r="ID52" s="118">
        <v>0</v>
      </c>
      <c r="IE52" s="118">
        <v>0</v>
      </c>
      <c r="IF52" s="118">
        <v>0</v>
      </c>
      <c r="IG52" s="118">
        <v>0</v>
      </c>
      <c r="IH52" s="118">
        <v>0</v>
      </c>
      <c r="II52" s="118">
        <v>0</v>
      </c>
      <c r="IJ52" s="118">
        <v>0</v>
      </c>
      <c r="IK52" s="118">
        <v>0</v>
      </c>
      <c r="IL52" s="118">
        <v>0</v>
      </c>
      <c r="IM52" s="118">
        <v>0</v>
      </c>
      <c r="IN52" s="118">
        <v>0</v>
      </c>
      <c r="IO52" s="118">
        <v>0</v>
      </c>
      <c r="IP52" s="118">
        <v>0</v>
      </c>
      <c r="IQ52" s="118">
        <v>0</v>
      </c>
      <c r="IR52" s="118">
        <v>0</v>
      </c>
      <c r="IS52" s="118">
        <v>0</v>
      </c>
      <c r="IT52" s="118">
        <v>0</v>
      </c>
      <c r="IU52" s="118">
        <v>0</v>
      </c>
      <c r="IV52" s="118">
        <v>0</v>
      </c>
      <c r="IW52" s="118">
        <v>0</v>
      </c>
      <c r="IX52" s="118">
        <v>0</v>
      </c>
      <c r="IY52" s="118">
        <v>0</v>
      </c>
      <c r="IZ52" s="118">
        <v>0</v>
      </c>
      <c r="JA52" s="118">
        <v>0</v>
      </c>
      <c r="JB52" s="118">
        <v>0</v>
      </c>
      <c r="JC52" s="118">
        <v>0</v>
      </c>
      <c r="JD52" s="118">
        <v>0</v>
      </c>
      <c r="JE52" s="118">
        <v>0</v>
      </c>
      <c r="JF52" s="118">
        <v>0</v>
      </c>
      <c r="JG52" s="118">
        <v>0</v>
      </c>
      <c r="JH52" s="118">
        <v>0</v>
      </c>
      <c r="JI52" s="118">
        <v>0</v>
      </c>
      <c r="JJ52" s="118">
        <v>0</v>
      </c>
      <c r="JK52" s="118">
        <v>0</v>
      </c>
      <c r="JL52" s="118">
        <v>0</v>
      </c>
      <c r="JM52" s="118">
        <v>0</v>
      </c>
      <c r="JN52" s="118">
        <v>0</v>
      </c>
      <c r="JO52" s="118">
        <v>0</v>
      </c>
      <c r="JP52" s="118">
        <v>0</v>
      </c>
      <c r="JQ52" s="118">
        <v>0</v>
      </c>
      <c r="JR52" s="118">
        <v>0</v>
      </c>
      <c r="JS52" s="118">
        <v>0</v>
      </c>
      <c r="JT52" s="118">
        <v>0</v>
      </c>
      <c r="JU52" s="118">
        <v>0</v>
      </c>
      <c r="JV52" s="118">
        <v>0</v>
      </c>
      <c r="JW52" s="118">
        <v>0</v>
      </c>
      <c r="JX52" s="118">
        <v>0</v>
      </c>
      <c r="JY52" s="118">
        <v>0</v>
      </c>
      <c r="JZ52" s="118">
        <v>0</v>
      </c>
      <c r="KA52" s="118">
        <v>0</v>
      </c>
      <c r="KB52" s="118">
        <v>0</v>
      </c>
      <c r="KC52" s="118">
        <v>0</v>
      </c>
      <c r="KD52" s="118">
        <v>0</v>
      </c>
      <c r="KE52" s="118">
        <v>0</v>
      </c>
      <c r="KF52" s="118">
        <v>0</v>
      </c>
      <c r="KG52" s="118">
        <v>0</v>
      </c>
      <c r="KH52" s="118">
        <v>0</v>
      </c>
      <c r="KI52" s="118">
        <v>0</v>
      </c>
      <c r="KJ52" s="118">
        <v>0</v>
      </c>
      <c r="KK52" s="118">
        <v>0</v>
      </c>
      <c r="KL52" s="118">
        <v>0</v>
      </c>
      <c r="KM52" s="118">
        <v>0</v>
      </c>
      <c r="KN52" s="118">
        <v>0</v>
      </c>
      <c r="KO52" s="118">
        <v>0</v>
      </c>
      <c r="KP52" s="118">
        <v>0</v>
      </c>
      <c r="KQ52" s="118">
        <v>0</v>
      </c>
      <c r="KR52" s="118">
        <v>0</v>
      </c>
      <c r="KS52" s="118">
        <v>0</v>
      </c>
      <c r="KT52" s="118">
        <v>0</v>
      </c>
      <c r="KU52" s="118">
        <v>0</v>
      </c>
      <c r="KV52" s="118">
        <v>0</v>
      </c>
      <c r="KW52" s="118">
        <v>0</v>
      </c>
      <c r="KX52" s="118">
        <v>0</v>
      </c>
      <c r="KY52" s="118">
        <v>0</v>
      </c>
      <c r="KZ52" s="118">
        <v>0</v>
      </c>
      <c r="LA52" s="118">
        <v>0</v>
      </c>
      <c r="LB52" s="118">
        <v>0</v>
      </c>
      <c r="LC52" s="118">
        <v>0</v>
      </c>
      <c r="LD52" s="118">
        <v>0</v>
      </c>
      <c r="LE52" s="118">
        <v>0</v>
      </c>
      <c r="LF52" s="118">
        <v>0</v>
      </c>
      <c r="LG52" s="118">
        <v>0</v>
      </c>
      <c r="LH52" s="118">
        <v>0</v>
      </c>
      <c r="LI52" s="118">
        <v>0</v>
      </c>
      <c r="LJ52" s="118">
        <v>0</v>
      </c>
      <c r="LK52" s="118">
        <v>0</v>
      </c>
      <c r="LL52" s="118">
        <v>0</v>
      </c>
      <c r="LM52" s="118">
        <v>0</v>
      </c>
      <c r="LN52" s="118">
        <v>0</v>
      </c>
      <c r="LO52" s="118">
        <v>0</v>
      </c>
      <c r="LP52" s="118">
        <v>0</v>
      </c>
      <c r="LQ52" s="118">
        <v>0</v>
      </c>
      <c r="LR52" s="118">
        <v>0</v>
      </c>
      <c r="LS52" s="118">
        <v>0</v>
      </c>
      <c r="LT52" s="118">
        <v>0</v>
      </c>
      <c r="LU52" s="118">
        <v>0</v>
      </c>
      <c r="LV52" s="118">
        <v>0</v>
      </c>
      <c r="LW52" s="118">
        <v>0</v>
      </c>
      <c r="LX52" s="118">
        <v>0</v>
      </c>
      <c r="LY52" s="118">
        <v>0</v>
      </c>
      <c r="LZ52" s="118">
        <v>0</v>
      </c>
      <c r="MA52" s="118">
        <v>0</v>
      </c>
      <c r="MB52" s="118">
        <v>0</v>
      </c>
      <c r="MC52" s="118">
        <v>0</v>
      </c>
      <c r="MD52" s="118">
        <v>0</v>
      </c>
      <c r="ME52" s="118">
        <v>0</v>
      </c>
      <c r="MF52" s="118">
        <v>0</v>
      </c>
      <c r="MG52" s="118">
        <v>0</v>
      </c>
      <c r="MH52" s="118">
        <v>0</v>
      </c>
      <c r="MI52" s="118">
        <v>0</v>
      </c>
      <c r="MJ52" s="118">
        <v>0</v>
      </c>
      <c r="MK52" s="118">
        <v>0</v>
      </c>
      <c r="ML52" s="118">
        <v>0</v>
      </c>
      <c r="MM52" s="118">
        <v>0</v>
      </c>
      <c r="MN52" s="118">
        <v>0</v>
      </c>
      <c r="MO52" s="118">
        <v>0</v>
      </c>
      <c r="MP52" s="118">
        <v>0</v>
      </c>
      <c r="MQ52" s="118">
        <v>0</v>
      </c>
      <c r="MR52" s="118">
        <v>0</v>
      </c>
      <c r="MS52" s="118">
        <v>0</v>
      </c>
      <c r="MT52" s="118">
        <v>0</v>
      </c>
      <c r="MU52" s="118">
        <v>0</v>
      </c>
      <c r="MV52" s="118">
        <v>0</v>
      </c>
      <c r="MW52" s="118">
        <v>0</v>
      </c>
    </row>
  </sheetData>
  <conditionalFormatting sqref="B2:MW52">
    <cfRule type="expression" dxfId="3" priority="1">
      <formula>B2&lt;0.0000000000001</formula>
    </cfRule>
  </conditionalFormatting>
  <pageMargins left="0.75" right="0.75" top="1" bottom="1" header="0.5" footer="0.5"/>
  <pageSetup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0">
    <tabColor rgb="FFFFC000"/>
  </sheetPr>
  <dimension ref="A1:AM52"/>
  <sheetViews>
    <sheetView workbookViewId="0">
      <selection activeCell="AK52" sqref="AK52"/>
    </sheetView>
  </sheetViews>
  <sheetFormatPr baseColWidth="10" defaultColWidth="11.453125" defaultRowHeight="14.5" x14ac:dyDescent="0.35"/>
  <cols>
    <col min="1" max="1" width="15.26953125" style="125" bestFit="1" customWidth="1"/>
    <col min="2" max="2" width="10" style="119" bestFit="1" customWidth="1"/>
    <col min="3" max="3" width="10.7265625" style="119" bestFit="1" customWidth="1"/>
    <col min="4" max="4" width="12" style="119" bestFit="1" customWidth="1"/>
    <col min="5" max="5" width="13.26953125" style="119" bestFit="1" customWidth="1"/>
    <col min="6" max="6" width="12.81640625" style="119" bestFit="1" customWidth="1"/>
    <col min="7" max="7" width="12.7265625" style="119" bestFit="1" customWidth="1"/>
    <col min="8" max="8" width="16.1796875" style="119" bestFit="1" customWidth="1"/>
    <col min="9" max="9" width="17.453125" style="119" bestFit="1" customWidth="1"/>
    <col min="10" max="10" width="17" style="119" bestFit="1" customWidth="1"/>
    <col min="11" max="11" width="8" style="119" bestFit="1" customWidth="1"/>
    <col min="12" max="12" width="8.54296875" style="119" bestFit="1" customWidth="1"/>
    <col min="13" max="13" width="11.81640625" style="119" bestFit="1" customWidth="1"/>
    <col min="14" max="14" width="12.453125" style="119" bestFit="1" customWidth="1"/>
    <col min="15" max="15" width="12.7265625" style="119" bestFit="1" customWidth="1"/>
    <col min="16" max="16" width="13.81640625" style="119" bestFit="1" customWidth="1"/>
    <col min="17" max="17" width="15.54296875" style="119" bestFit="1" customWidth="1"/>
    <col min="18" max="18" width="9.81640625" style="119" bestFit="1" customWidth="1"/>
    <col min="19" max="19" width="11" style="119" bestFit="1" customWidth="1"/>
    <col min="20" max="20" width="13.26953125" style="119" bestFit="1" customWidth="1"/>
    <col min="21" max="21" width="12" style="119" bestFit="1" customWidth="1"/>
    <col min="22" max="22" width="13.54296875" style="119" bestFit="1" customWidth="1"/>
    <col min="23" max="23" width="15.81640625" style="119" bestFit="1" customWidth="1"/>
    <col min="24" max="24" width="21.7265625" style="119" bestFit="1" customWidth="1"/>
    <col min="25" max="25" width="17.453125" style="119" bestFit="1" customWidth="1"/>
    <col min="26" max="26" width="15.453125" style="119" bestFit="1" customWidth="1"/>
    <col min="27" max="27" width="23.7265625" style="119" bestFit="1" customWidth="1"/>
    <col min="28" max="28" width="13.54296875" style="119" bestFit="1" customWidth="1"/>
    <col min="29" max="29" width="14.7265625" style="119" bestFit="1" customWidth="1"/>
    <col min="30" max="30" width="16.54296875" style="119" bestFit="1" customWidth="1"/>
    <col min="31" max="31" width="14.1796875" style="119" bestFit="1" customWidth="1"/>
    <col min="32" max="32" width="14.7265625" style="119" bestFit="1" customWidth="1"/>
    <col min="33" max="33" width="16.7265625" style="119" bestFit="1" customWidth="1"/>
    <col min="34" max="34" width="17.81640625" style="119" bestFit="1" customWidth="1"/>
    <col min="35" max="35" width="16.26953125" style="119" bestFit="1" customWidth="1"/>
    <col min="36" max="36" width="17.54296875" style="119" bestFit="1" customWidth="1"/>
    <col min="37" max="37" width="19.81640625" style="119" bestFit="1" customWidth="1"/>
    <col min="38" max="38" width="12.453125" style="119" bestFit="1" customWidth="1"/>
    <col min="39" max="39" width="11.1796875" style="119" bestFit="1" customWidth="1"/>
    <col min="40" max="41" width="11.453125" style="119" customWidth="1"/>
    <col min="42" max="16384" width="11.453125" style="119"/>
  </cols>
  <sheetData>
    <row r="1" spans="1:39" x14ac:dyDescent="0.35">
      <c r="B1" s="145" t="s">
        <v>287</v>
      </c>
      <c r="C1" s="145" t="s">
        <v>288</v>
      </c>
      <c r="D1" s="145" t="s">
        <v>289</v>
      </c>
      <c r="E1" s="145" t="s">
        <v>290</v>
      </c>
      <c r="F1" s="145" t="s">
        <v>291</v>
      </c>
      <c r="G1" s="145" t="s">
        <v>292</v>
      </c>
      <c r="H1" s="145" t="s">
        <v>293</v>
      </c>
      <c r="I1" s="145" t="s">
        <v>294</v>
      </c>
      <c r="J1" s="145" t="s">
        <v>295</v>
      </c>
      <c r="K1" s="145" t="s">
        <v>296</v>
      </c>
      <c r="L1" s="145" t="s">
        <v>297</v>
      </c>
      <c r="M1" s="145" t="s">
        <v>298</v>
      </c>
      <c r="N1" s="145" t="s">
        <v>299</v>
      </c>
      <c r="O1" s="145" t="s">
        <v>300</v>
      </c>
      <c r="P1" s="145" t="s">
        <v>301</v>
      </c>
      <c r="Q1" s="145" t="s">
        <v>302</v>
      </c>
      <c r="R1" s="145" t="s">
        <v>303</v>
      </c>
      <c r="S1" s="145" t="s">
        <v>304</v>
      </c>
      <c r="T1" s="145" t="s">
        <v>305</v>
      </c>
      <c r="U1" s="145" t="s">
        <v>306</v>
      </c>
      <c r="V1" s="145" t="s">
        <v>307</v>
      </c>
      <c r="W1" s="145" t="s">
        <v>308</v>
      </c>
      <c r="X1" s="145" t="s">
        <v>309</v>
      </c>
      <c r="Y1" s="145" t="s">
        <v>310</v>
      </c>
      <c r="Z1" s="145" t="s">
        <v>311</v>
      </c>
      <c r="AA1" s="145" t="s">
        <v>312</v>
      </c>
      <c r="AB1" s="145" t="s">
        <v>313</v>
      </c>
      <c r="AC1" s="145" t="s">
        <v>314</v>
      </c>
      <c r="AD1" s="145" t="s">
        <v>315</v>
      </c>
      <c r="AE1" s="145" t="s">
        <v>316</v>
      </c>
      <c r="AF1" s="145" t="s">
        <v>317</v>
      </c>
      <c r="AG1" s="145" t="s">
        <v>318</v>
      </c>
      <c r="AH1" s="145" t="s">
        <v>319</v>
      </c>
      <c r="AI1" s="145" t="s">
        <v>320</v>
      </c>
      <c r="AJ1" s="145" t="s">
        <v>321</v>
      </c>
      <c r="AK1" s="145" t="s">
        <v>322</v>
      </c>
      <c r="AL1" s="145" t="s">
        <v>323</v>
      </c>
      <c r="AM1" s="145" t="s">
        <v>324</v>
      </c>
    </row>
    <row r="2" spans="1:39" x14ac:dyDescent="0.35">
      <c r="A2" s="145" t="s">
        <v>210</v>
      </c>
      <c r="B2" s="119">
        <v>0.5</v>
      </c>
      <c r="C2" s="119">
        <v>9</v>
      </c>
    </row>
    <row r="3" spans="1:39" x14ac:dyDescent="0.35">
      <c r="A3" s="145" t="s">
        <v>213</v>
      </c>
      <c r="B3" s="119">
        <v>0.2</v>
      </c>
      <c r="C3" s="119">
        <v>4</v>
      </c>
    </row>
    <row r="4" spans="1:39" x14ac:dyDescent="0.35">
      <c r="A4" s="145" t="s">
        <v>214</v>
      </c>
      <c r="B4" s="119">
        <v>0.4</v>
      </c>
      <c r="C4" s="119">
        <v>8</v>
      </c>
    </row>
    <row r="5" spans="1:39" x14ac:dyDescent="0.35">
      <c r="A5" s="145" t="s">
        <v>215</v>
      </c>
      <c r="B5" s="119">
        <v>-1</v>
      </c>
      <c r="C5" s="119">
        <v>-1</v>
      </c>
    </row>
    <row r="6" spans="1:39" x14ac:dyDescent="0.35">
      <c r="A6" s="145" t="s">
        <v>216</v>
      </c>
      <c r="B6" s="119">
        <v>0.4</v>
      </c>
      <c r="C6" s="119">
        <v>6</v>
      </c>
    </row>
    <row r="7" spans="1:39" x14ac:dyDescent="0.35">
      <c r="A7" s="145" t="s">
        <v>217</v>
      </c>
      <c r="B7" s="119">
        <v>0.1</v>
      </c>
      <c r="C7" s="119">
        <v>0.6</v>
      </c>
    </row>
    <row r="8" spans="1:39" x14ac:dyDescent="0.35">
      <c r="A8" s="145" t="s">
        <v>218</v>
      </c>
      <c r="B8" s="119">
        <v>0.5</v>
      </c>
      <c r="C8" s="119">
        <v>9</v>
      </c>
    </row>
    <row r="9" spans="1:39" x14ac:dyDescent="0.35">
      <c r="A9" s="145" t="s">
        <v>219</v>
      </c>
      <c r="D9" s="119">
        <v>0.4</v>
      </c>
      <c r="E9" s="119">
        <v>0.4</v>
      </c>
      <c r="F9" s="119">
        <v>0.4</v>
      </c>
      <c r="G9" s="119">
        <v>5</v>
      </c>
    </row>
    <row r="10" spans="1:39" x14ac:dyDescent="0.35">
      <c r="A10" s="145" t="s">
        <v>220</v>
      </c>
      <c r="D10" s="119">
        <v>0.5</v>
      </c>
      <c r="E10" s="119">
        <v>0.5</v>
      </c>
      <c r="F10" s="119">
        <v>0.5</v>
      </c>
      <c r="G10" s="119">
        <v>4</v>
      </c>
    </row>
    <row r="11" spans="1:39" x14ac:dyDescent="0.35">
      <c r="A11" s="145" t="s">
        <v>221</v>
      </c>
      <c r="D11" s="119">
        <v>0.7</v>
      </c>
      <c r="E11" s="119">
        <v>0.7</v>
      </c>
      <c r="F11" s="119">
        <v>0.7</v>
      </c>
      <c r="G11" s="119">
        <v>4</v>
      </c>
    </row>
    <row r="12" spans="1:39" x14ac:dyDescent="0.35">
      <c r="A12" s="145" t="s">
        <v>222</v>
      </c>
      <c r="D12" s="119">
        <v>0.1</v>
      </c>
      <c r="E12" s="119">
        <v>0.1</v>
      </c>
      <c r="F12" s="119">
        <v>0.1</v>
      </c>
      <c r="G12" s="119">
        <v>2.1</v>
      </c>
    </row>
    <row r="13" spans="1:39" x14ac:dyDescent="0.35">
      <c r="A13" s="145" t="s">
        <v>223</v>
      </c>
      <c r="D13" s="119">
        <v>-1</v>
      </c>
      <c r="E13" s="119">
        <v>-1</v>
      </c>
      <c r="F13" s="119">
        <v>-1</v>
      </c>
      <c r="G13" s="119">
        <v>5</v>
      </c>
    </row>
    <row r="14" spans="1:39" x14ac:dyDescent="0.35">
      <c r="A14" s="145" t="s">
        <v>224</v>
      </c>
      <c r="D14" s="119">
        <v>-1</v>
      </c>
      <c r="E14" s="119">
        <v>-1</v>
      </c>
      <c r="F14" s="119">
        <v>-1</v>
      </c>
      <c r="G14" s="119">
        <v>-1</v>
      </c>
    </row>
    <row r="15" spans="1:39" x14ac:dyDescent="0.35">
      <c r="A15" s="145" t="s">
        <v>225</v>
      </c>
      <c r="H15" s="119">
        <v>0.1</v>
      </c>
      <c r="I15" s="119">
        <v>0.1</v>
      </c>
      <c r="J15" s="119">
        <v>0.1</v>
      </c>
    </row>
    <row r="16" spans="1:39" x14ac:dyDescent="0.35">
      <c r="A16" s="145" t="s">
        <v>226</v>
      </c>
      <c r="H16" s="119">
        <v>0.1</v>
      </c>
      <c r="I16" s="119">
        <v>0.1</v>
      </c>
      <c r="J16" s="119">
        <v>0.1</v>
      </c>
    </row>
    <row r="17" spans="1:25" x14ac:dyDescent="0.35">
      <c r="A17" s="145" t="s">
        <v>227</v>
      </c>
      <c r="H17" s="119">
        <v>0.1</v>
      </c>
      <c r="I17" s="119">
        <v>0.1</v>
      </c>
      <c r="J17" s="119">
        <v>0.1</v>
      </c>
    </row>
    <row r="18" spans="1:25" x14ac:dyDescent="0.35">
      <c r="A18" s="145" t="s">
        <v>228</v>
      </c>
      <c r="H18" s="119">
        <v>0.3</v>
      </c>
      <c r="I18" s="119">
        <v>0.3</v>
      </c>
      <c r="J18" s="119">
        <v>0.3</v>
      </c>
    </row>
    <row r="19" spans="1:25" x14ac:dyDescent="0.35">
      <c r="A19" s="145" t="s">
        <v>229</v>
      </c>
      <c r="K19" s="119">
        <v>0.3</v>
      </c>
      <c r="L19" s="119">
        <v>-1</v>
      </c>
    </row>
    <row r="20" spans="1:25" x14ac:dyDescent="0.35">
      <c r="A20" s="145" t="s">
        <v>230</v>
      </c>
      <c r="K20" s="119">
        <v>2.5</v>
      </c>
      <c r="L20" s="119">
        <v>-1</v>
      </c>
    </row>
    <row r="21" spans="1:25" x14ac:dyDescent="0.35">
      <c r="A21" s="145" t="s">
        <v>231</v>
      </c>
      <c r="M21" s="119">
        <v>0.1</v>
      </c>
      <c r="N21" s="119">
        <v>-1</v>
      </c>
    </row>
    <row r="22" spans="1:25" x14ac:dyDescent="0.35">
      <c r="A22" s="145" t="s">
        <v>232</v>
      </c>
      <c r="O22" s="119">
        <v>0.2</v>
      </c>
      <c r="P22" s="119">
        <v>-1</v>
      </c>
      <c r="Q22" s="119">
        <v>-1</v>
      </c>
    </row>
    <row r="23" spans="1:25" x14ac:dyDescent="0.35">
      <c r="A23" s="145" t="s">
        <v>233</v>
      </c>
      <c r="O23" s="119">
        <v>0.7</v>
      </c>
      <c r="P23" s="119">
        <v>-1</v>
      </c>
      <c r="Q23" s="119">
        <v>-1</v>
      </c>
    </row>
    <row r="24" spans="1:25" x14ac:dyDescent="0.35">
      <c r="A24" s="145" t="s">
        <v>234</v>
      </c>
      <c r="O24" s="119">
        <v>0.6</v>
      </c>
      <c r="P24" s="119">
        <v>-1</v>
      </c>
      <c r="Q24" s="119">
        <v>-1</v>
      </c>
    </row>
    <row r="25" spans="1:25" x14ac:dyDescent="0.35">
      <c r="A25" s="145" t="s">
        <v>235</v>
      </c>
      <c r="R25" s="119">
        <v>-1</v>
      </c>
      <c r="S25" s="119">
        <v>-1</v>
      </c>
    </row>
    <row r="26" spans="1:25" x14ac:dyDescent="0.35">
      <c r="A26" s="145" t="s">
        <v>236</v>
      </c>
      <c r="R26" s="119">
        <v>-1</v>
      </c>
      <c r="S26" s="119">
        <v>-1</v>
      </c>
    </row>
    <row r="27" spans="1:25" x14ac:dyDescent="0.35">
      <c r="A27" s="145" t="s">
        <v>237</v>
      </c>
      <c r="R27" s="119">
        <v>0.1</v>
      </c>
      <c r="S27" s="119">
        <v>-1</v>
      </c>
    </row>
    <row r="28" spans="1:25" x14ac:dyDescent="0.35">
      <c r="A28" s="145" t="s">
        <v>238</v>
      </c>
      <c r="R28" s="119">
        <v>2</v>
      </c>
      <c r="S28" s="119">
        <v>-1</v>
      </c>
    </row>
    <row r="29" spans="1:25" x14ac:dyDescent="0.35">
      <c r="A29" s="145" t="s">
        <v>239</v>
      </c>
      <c r="T29" s="119">
        <v>4</v>
      </c>
      <c r="U29" s="119">
        <v>0.2</v>
      </c>
      <c r="V29" s="119">
        <v>-1</v>
      </c>
      <c r="W29" s="119">
        <v>-1</v>
      </c>
      <c r="X29" s="119">
        <v>0.5</v>
      </c>
    </row>
    <row r="30" spans="1:25" x14ac:dyDescent="0.35">
      <c r="A30" s="145" t="s">
        <v>240</v>
      </c>
      <c r="T30" s="119">
        <v>1</v>
      </c>
      <c r="U30" s="119">
        <v>0.2</v>
      </c>
      <c r="V30" s="119">
        <v>-1</v>
      </c>
      <c r="W30" s="119">
        <v>-1</v>
      </c>
      <c r="X30" s="119">
        <v>0.8</v>
      </c>
    </row>
    <row r="31" spans="1:25" x14ac:dyDescent="0.35">
      <c r="A31" s="145" t="s">
        <v>241</v>
      </c>
      <c r="T31" s="119">
        <v>9</v>
      </c>
      <c r="U31" s="119">
        <v>0.1</v>
      </c>
      <c r="V31" s="119">
        <v>-1</v>
      </c>
      <c r="W31" s="119">
        <v>-1</v>
      </c>
      <c r="X31" s="119">
        <v>0.2</v>
      </c>
    </row>
    <row r="32" spans="1:25" x14ac:dyDescent="0.35">
      <c r="A32" s="145" t="s">
        <v>242</v>
      </c>
      <c r="Y32" s="119">
        <v>0.1</v>
      </c>
    </row>
    <row r="33" spans="1:37" x14ac:dyDescent="0.35">
      <c r="A33" s="145" t="s">
        <v>243</v>
      </c>
      <c r="Y33" s="119">
        <v>0.1</v>
      </c>
    </row>
    <row r="34" spans="1:37" x14ac:dyDescent="0.35">
      <c r="A34" s="145" t="s">
        <v>244</v>
      </c>
      <c r="Z34" s="119">
        <v>-1</v>
      </c>
      <c r="AA34" s="119">
        <v>9</v>
      </c>
    </row>
    <row r="35" spans="1:37" x14ac:dyDescent="0.35">
      <c r="A35" s="145" t="s">
        <v>245</v>
      </c>
      <c r="Z35" s="119">
        <v>-1</v>
      </c>
      <c r="AA35" s="119">
        <v>-1</v>
      </c>
    </row>
    <row r="36" spans="1:37" x14ac:dyDescent="0.35">
      <c r="A36" s="145" t="s">
        <v>246</v>
      </c>
      <c r="Z36" s="119">
        <v>-1</v>
      </c>
      <c r="AA36" s="119">
        <v>-1</v>
      </c>
    </row>
    <row r="37" spans="1:37" x14ac:dyDescent="0.35">
      <c r="A37" s="145" t="s">
        <v>247</v>
      </c>
      <c r="Z37" s="119">
        <v>5</v>
      </c>
      <c r="AA37" s="119">
        <v>5</v>
      </c>
    </row>
    <row r="38" spans="1:37" x14ac:dyDescent="0.35">
      <c r="A38" s="145" t="s">
        <v>248</v>
      </c>
      <c r="Z38" s="119">
        <v>-1</v>
      </c>
      <c r="AA38" s="119">
        <v>1.9</v>
      </c>
    </row>
    <row r="39" spans="1:37" x14ac:dyDescent="0.35">
      <c r="A39" s="145" t="s">
        <v>249</v>
      </c>
      <c r="AB39" s="119">
        <v>0.1</v>
      </c>
      <c r="AC39" s="119">
        <v>-1</v>
      </c>
      <c r="AD39" s="119">
        <v>-1</v>
      </c>
    </row>
    <row r="40" spans="1:37" x14ac:dyDescent="0.35">
      <c r="A40" s="145" t="s">
        <v>250</v>
      </c>
      <c r="AB40" s="119">
        <v>-1</v>
      </c>
      <c r="AC40" s="119">
        <v>-1</v>
      </c>
      <c r="AD40" s="119">
        <v>-1</v>
      </c>
    </row>
    <row r="41" spans="1:37" x14ac:dyDescent="0.35">
      <c r="A41" s="145" t="s">
        <v>251</v>
      </c>
      <c r="AB41" s="119">
        <v>0.1</v>
      </c>
      <c r="AC41" s="119">
        <v>-1</v>
      </c>
      <c r="AD41" s="119">
        <v>8</v>
      </c>
    </row>
    <row r="42" spans="1:37" x14ac:dyDescent="0.35">
      <c r="A42" s="145" t="s">
        <v>252</v>
      </c>
      <c r="AE42" s="119">
        <v>-1</v>
      </c>
      <c r="AF42" s="119">
        <v>-1</v>
      </c>
    </row>
    <row r="43" spans="1:37" x14ac:dyDescent="0.35">
      <c r="A43" s="145" t="s">
        <v>253</v>
      </c>
      <c r="AE43" s="119">
        <v>0.3</v>
      </c>
      <c r="AF43" s="119">
        <v>0.3</v>
      </c>
    </row>
    <row r="44" spans="1:37" x14ac:dyDescent="0.35">
      <c r="A44" s="145" t="s">
        <v>254</v>
      </c>
      <c r="AG44" s="119">
        <v>0.1</v>
      </c>
      <c r="AH44" s="119">
        <v>4</v>
      </c>
    </row>
    <row r="45" spans="1:37" x14ac:dyDescent="0.35">
      <c r="A45" s="145" t="s">
        <v>255</v>
      </c>
      <c r="AG45" s="119">
        <v>-1</v>
      </c>
      <c r="AH45" s="119">
        <v>-1</v>
      </c>
    </row>
    <row r="46" spans="1:37" x14ac:dyDescent="0.35">
      <c r="A46" s="145" t="s">
        <v>256</v>
      </c>
      <c r="AG46" s="119">
        <v>0.1</v>
      </c>
      <c r="AH46" s="119">
        <v>1.8</v>
      </c>
    </row>
    <row r="47" spans="1:37" x14ac:dyDescent="0.35">
      <c r="A47" s="145" t="s">
        <v>257</v>
      </c>
      <c r="AI47" s="119">
        <v>-1</v>
      </c>
      <c r="AJ47" s="119">
        <v>-1</v>
      </c>
      <c r="AK47" s="119">
        <v>-1</v>
      </c>
    </row>
    <row r="48" spans="1:37" x14ac:dyDescent="0.35">
      <c r="A48" s="145" t="s">
        <v>258</v>
      </c>
      <c r="AI48" s="119">
        <v>0.3</v>
      </c>
      <c r="AJ48" s="119">
        <v>0.3</v>
      </c>
      <c r="AK48" s="119">
        <v>9</v>
      </c>
    </row>
    <row r="49" spans="1:39" x14ac:dyDescent="0.35">
      <c r="A49" s="145" t="s">
        <v>259</v>
      </c>
      <c r="AI49" s="119">
        <v>0.3</v>
      </c>
      <c r="AJ49" s="119">
        <v>0.3</v>
      </c>
      <c r="AK49" s="119">
        <v>9</v>
      </c>
    </row>
    <row r="50" spans="1:39" x14ac:dyDescent="0.35">
      <c r="A50" s="145" t="s">
        <v>260</v>
      </c>
      <c r="AI50" s="119">
        <v>0.1</v>
      </c>
      <c r="AJ50" s="119">
        <v>0.1</v>
      </c>
      <c r="AK50" s="119">
        <v>2.2999999999999998</v>
      </c>
    </row>
    <row r="51" spans="1:39" x14ac:dyDescent="0.35">
      <c r="A51" s="145" t="s">
        <v>261</v>
      </c>
      <c r="AL51" s="119">
        <v>1.3</v>
      </c>
      <c r="AM51" s="119">
        <v>-1</v>
      </c>
    </row>
    <row r="52" spans="1:39" x14ac:dyDescent="0.35">
      <c r="A52" s="145" t="s">
        <v>262</v>
      </c>
      <c r="AL52" s="119">
        <v>0.6</v>
      </c>
      <c r="AM52" s="119">
        <v>-1</v>
      </c>
    </row>
  </sheetData>
  <conditionalFormatting sqref="B2:AM52">
    <cfRule type="expression" dxfId="6" priority="1">
      <formula>B2&lt;0</formula>
    </cfRule>
    <cfRule type="expression" dxfId="5" priority="2">
      <formula>B2=""</formula>
    </cfRule>
  </conditionalFormatting>
  <pageMargins left="0.7" right="0.7" top="0.75" bottom="0.75" header="0.3" footer="0.3"/>
  <pageSetup orientation="portrait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4">
    <tabColor rgb="FFFFC000"/>
  </sheetPr>
  <dimension ref="A1:AM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N21" sqref="N21"/>
    </sheetView>
  </sheetViews>
  <sheetFormatPr baseColWidth="10" defaultColWidth="11.453125" defaultRowHeight="14.5" x14ac:dyDescent="0.35"/>
  <cols>
    <col min="1" max="1" width="15.26953125" style="100" bestFit="1" customWidth="1"/>
    <col min="2" max="2" width="10" style="100" bestFit="1" customWidth="1"/>
    <col min="3" max="3" width="10.7265625" style="100" bestFit="1" customWidth="1"/>
    <col min="4" max="4" width="12" style="100" bestFit="1" customWidth="1"/>
    <col min="5" max="5" width="13.26953125" style="100" bestFit="1" customWidth="1"/>
    <col min="6" max="6" width="12.81640625" style="100" bestFit="1" customWidth="1"/>
    <col min="7" max="7" width="12.7265625" style="100" bestFit="1" customWidth="1"/>
    <col min="8" max="8" width="16.1796875" style="100" bestFit="1" customWidth="1"/>
    <col min="9" max="9" width="17.453125" style="100" bestFit="1" customWidth="1"/>
    <col min="10" max="10" width="17" style="100" bestFit="1" customWidth="1"/>
    <col min="11" max="11" width="8" style="100" bestFit="1" customWidth="1"/>
    <col min="12" max="12" width="8.54296875" style="100" bestFit="1" customWidth="1"/>
    <col min="13" max="13" width="11.81640625" style="100" bestFit="1" customWidth="1"/>
    <col min="14" max="14" width="12.453125" style="100" bestFit="1" customWidth="1"/>
    <col min="15" max="15" width="12.7265625" style="100" bestFit="1" customWidth="1"/>
    <col min="16" max="16" width="13.81640625" style="100" bestFit="1" customWidth="1"/>
    <col min="17" max="17" width="15.54296875" style="100" bestFit="1" customWidth="1"/>
    <col min="18" max="18" width="9.81640625" style="100" bestFit="1" customWidth="1"/>
    <col min="19" max="19" width="11" style="100" bestFit="1" customWidth="1"/>
    <col min="20" max="20" width="13.26953125" style="100" bestFit="1" customWidth="1"/>
    <col min="21" max="21" width="12" style="100" bestFit="1" customWidth="1"/>
    <col min="22" max="22" width="13.54296875" style="100" bestFit="1" customWidth="1"/>
    <col min="23" max="23" width="15.81640625" style="100" bestFit="1" customWidth="1"/>
    <col min="24" max="24" width="21.7265625" style="100" bestFit="1" customWidth="1"/>
    <col min="25" max="25" width="17.453125" style="100" bestFit="1" customWidth="1"/>
    <col min="26" max="26" width="15.453125" style="100" bestFit="1" customWidth="1"/>
    <col min="27" max="27" width="23.7265625" style="100" bestFit="1" customWidth="1"/>
    <col min="28" max="28" width="13.54296875" style="100" bestFit="1" customWidth="1"/>
    <col min="29" max="29" width="14.7265625" style="100" bestFit="1" customWidth="1"/>
    <col min="30" max="30" width="16.54296875" style="100" bestFit="1" customWidth="1"/>
    <col min="31" max="31" width="14.1796875" style="100" bestFit="1" customWidth="1"/>
    <col min="32" max="32" width="14.7265625" style="100" bestFit="1" customWidth="1"/>
    <col min="33" max="33" width="16.7265625" style="100" bestFit="1" customWidth="1"/>
    <col min="34" max="34" width="17.81640625" style="100" bestFit="1" customWidth="1"/>
    <col min="35" max="35" width="16.26953125" style="100" bestFit="1" customWidth="1"/>
    <col min="36" max="36" width="17.54296875" style="100" bestFit="1" customWidth="1"/>
    <col min="37" max="37" width="19.81640625" style="100" bestFit="1" customWidth="1"/>
    <col min="38" max="38" width="12.453125" style="100" bestFit="1" customWidth="1"/>
    <col min="39" max="39" width="11.1796875" style="100" bestFit="1" customWidth="1"/>
    <col min="40" max="66" width="11.453125" style="100" customWidth="1"/>
    <col min="67" max="16384" width="11.453125" style="100"/>
  </cols>
  <sheetData>
    <row r="1" spans="1:39" x14ac:dyDescent="0.35">
      <c r="A1" s="65"/>
      <c r="B1" s="145" t="s">
        <v>287</v>
      </c>
      <c r="C1" s="145" t="s">
        <v>288</v>
      </c>
      <c r="D1" s="145" t="s">
        <v>289</v>
      </c>
      <c r="E1" s="145" t="s">
        <v>290</v>
      </c>
      <c r="F1" s="145" t="s">
        <v>291</v>
      </c>
      <c r="G1" s="145" t="s">
        <v>292</v>
      </c>
      <c r="H1" s="145" t="s">
        <v>293</v>
      </c>
      <c r="I1" s="145" t="s">
        <v>294</v>
      </c>
      <c r="J1" s="145" t="s">
        <v>295</v>
      </c>
      <c r="K1" s="145" t="s">
        <v>296</v>
      </c>
      <c r="L1" s="145" t="s">
        <v>297</v>
      </c>
      <c r="M1" s="145" t="s">
        <v>298</v>
      </c>
      <c r="N1" s="145" t="s">
        <v>299</v>
      </c>
      <c r="O1" s="145" t="s">
        <v>300</v>
      </c>
      <c r="P1" s="145" t="s">
        <v>301</v>
      </c>
      <c r="Q1" s="145" t="s">
        <v>302</v>
      </c>
      <c r="R1" s="145" t="s">
        <v>303</v>
      </c>
      <c r="S1" s="145" t="s">
        <v>304</v>
      </c>
      <c r="T1" s="145" t="s">
        <v>305</v>
      </c>
      <c r="U1" s="145" t="s">
        <v>306</v>
      </c>
      <c r="V1" s="145" t="s">
        <v>307</v>
      </c>
      <c r="W1" s="145" t="s">
        <v>308</v>
      </c>
      <c r="X1" s="145" t="s">
        <v>309</v>
      </c>
      <c r="Y1" s="145" t="s">
        <v>310</v>
      </c>
      <c r="Z1" s="145" t="s">
        <v>311</v>
      </c>
      <c r="AA1" s="145" t="s">
        <v>312</v>
      </c>
      <c r="AB1" s="145" t="s">
        <v>313</v>
      </c>
      <c r="AC1" s="145" t="s">
        <v>314</v>
      </c>
      <c r="AD1" s="145" t="s">
        <v>315</v>
      </c>
      <c r="AE1" s="145" t="s">
        <v>316</v>
      </c>
      <c r="AF1" s="145" t="s">
        <v>317</v>
      </c>
      <c r="AG1" s="145" t="s">
        <v>318</v>
      </c>
      <c r="AH1" s="145" t="s">
        <v>319</v>
      </c>
      <c r="AI1" s="145" t="s">
        <v>320</v>
      </c>
      <c r="AJ1" s="145" t="s">
        <v>321</v>
      </c>
      <c r="AK1" s="145" t="s">
        <v>322</v>
      </c>
      <c r="AL1" s="145" t="s">
        <v>323</v>
      </c>
      <c r="AM1" s="145" t="s">
        <v>324</v>
      </c>
    </row>
    <row r="2" spans="1:39" x14ac:dyDescent="0.35">
      <c r="A2" s="145" t="s">
        <v>210</v>
      </c>
      <c r="B2" s="118">
        <v>-1</v>
      </c>
      <c r="C2" s="118">
        <v>8.6739999999999995</v>
      </c>
      <c r="D2" s="118"/>
      <c r="E2" s="118"/>
      <c r="F2" s="118"/>
      <c r="G2" s="118"/>
      <c r="H2" s="118"/>
      <c r="I2" s="118"/>
      <c r="J2" s="118"/>
      <c r="K2" s="121"/>
      <c r="L2" s="121"/>
      <c r="M2" s="121"/>
      <c r="N2" s="121"/>
      <c r="O2" s="121"/>
      <c r="P2" s="121"/>
      <c r="Q2" s="121"/>
      <c r="R2" s="121"/>
      <c r="S2" s="121"/>
      <c r="T2" s="121"/>
      <c r="U2" s="121"/>
      <c r="V2" s="121"/>
      <c r="W2" s="121"/>
      <c r="X2" s="121"/>
      <c r="Y2" s="121"/>
      <c r="Z2" s="121"/>
      <c r="AA2" s="121"/>
      <c r="AB2" s="121"/>
      <c r="AC2" s="121"/>
      <c r="AD2" s="121"/>
      <c r="AE2" s="121"/>
      <c r="AF2" s="121"/>
      <c r="AG2" s="121"/>
      <c r="AH2" s="121"/>
      <c r="AI2" s="121"/>
      <c r="AJ2" s="121"/>
      <c r="AK2" s="121"/>
      <c r="AL2" s="121"/>
      <c r="AM2" s="122"/>
    </row>
    <row r="3" spans="1:39" x14ac:dyDescent="0.35">
      <c r="A3" s="145" t="s">
        <v>213</v>
      </c>
      <c r="B3" s="118">
        <v>0.17199999999999999</v>
      </c>
      <c r="C3" s="118">
        <v>3.0569999999999999</v>
      </c>
      <c r="D3" s="118"/>
      <c r="E3" s="118"/>
      <c r="F3" s="118"/>
      <c r="G3" s="118"/>
      <c r="H3" s="118"/>
      <c r="I3" s="118"/>
      <c r="J3" s="118"/>
      <c r="K3" s="121"/>
      <c r="L3" s="121"/>
      <c r="M3" s="121"/>
      <c r="N3" s="121"/>
      <c r="O3" s="121"/>
      <c r="P3" s="121"/>
      <c r="Q3" s="121"/>
      <c r="R3" s="121"/>
      <c r="S3" s="121"/>
      <c r="T3" s="121"/>
      <c r="U3" s="121"/>
      <c r="V3" s="121"/>
      <c r="W3" s="121"/>
      <c r="X3" s="121"/>
      <c r="Y3" s="121"/>
      <c r="Z3" s="121"/>
      <c r="AA3" s="121"/>
      <c r="AB3" s="121"/>
      <c r="AC3" s="121"/>
      <c r="AD3" s="121"/>
      <c r="AE3" s="121"/>
      <c r="AF3" s="121"/>
      <c r="AG3" s="121"/>
      <c r="AH3" s="121"/>
      <c r="AI3" s="121"/>
      <c r="AJ3" s="121"/>
      <c r="AK3" s="121"/>
      <c r="AL3" s="121"/>
      <c r="AM3" s="122"/>
    </row>
    <row r="4" spans="1:39" x14ac:dyDescent="0.35">
      <c r="A4" s="145" t="s">
        <v>214</v>
      </c>
      <c r="B4" s="118">
        <v>0.29399999999999998</v>
      </c>
      <c r="C4" s="118">
        <v>5.1479999999999997</v>
      </c>
      <c r="D4" s="118"/>
      <c r="E4" s="118"/>
      <c r="F4" s="118"/>
      <c r="G4" s="118"/>
      <c r="H4" s="118"/>
      <c r="I4" s="118"/>
      <c r="J4" s="118"/>
      <c r="K4" s="121"/>
      <c r="L4" s="121"/>
      <c r="M4" s="121"/>
      <c r="N4" s="121"/>
      <c r="O4" s="121"/>
      <c r="P4" s="121"/>
      <c r="Q4" s="121"/>
      <c r="R4" s="121"/>
      <c r="S4" s="121"/>
      <c r="T4" s="121"/>
      <c r="U4" s="121"/>
      <c r="V4" s="121"/>
      <c r="W4" s="121"/>
      <c r="X4" s="121"/>
      <c r="Y4" s="121"/>
      <c r="Z4" s="121"/>
      <c r="AA4" s="121"/>
      <c r="AB4" s="121"/>
      <c r="AC4" s="121"/>
      <c r="AD4" s="121"/>
      <c r="AE4" s="121"/>
      <c r="AF4" s="121"/>
      <c r="AG4" s="121"/>
      <c r="AH4" s="121"/>
      <c r="AI4" s="121"/>
      <c r="AJ4" s="121"/>
      <c r="AK4" s="121"/>
      <c r="AL4" s="121"/>
      <c r="AM4" s="122"/>
    </row>
    <row r="5" spans="1:39" x14ac:dyDescent="0.35">
      <c r="A5" s="145" t="s">
        <v>215</v>
      </c>
      <c r="B5" s="118">
        <v>-1</v>
      </c>
      <c r="C5" s="118">
        <v>-1</v>
      </c>
      <c r="D5" s="118"/>
      <c r="E5" s="118"/>
      <c r="F5" s="118"/>
      <c r="G5" s="118"/>
      <c r="H5" s="118"/>
      <c r="I5" s="118"/>
      <c r="J5" s="118"/>
      <c r="K5" s="121"/>
      <c r="L5" s="121"/>
      <c r="M5" s="121"/>
      <c r="N5" s="121"/>
      <c r="O5" s="121"/>
      <c r="P5" s="121"/>
      <c r="Q5" s="121"/>
      <c r="R5" s="121"/>
      <c r="S5" s="121"/>
      <c r="T5" s="121"/>
      <c r="U5" s="121"/>
      <c r="V5" s="121"/>
      <c r="W5" s="121"/>
      <c r="X5" s="121"/>
      <c r="Y5" s="121"/>
      <c r="Z5" s="121"/>
      <c r="AA5" s="121"/>
      <c r="AB5" s="121"/>
      <c r="AC5" s="121"/>
      <c r="AD5" s="121"/>
      <c r="AE5" s="121"/>
      <c r="AF5" s="121"/>
      <c r="AG5" s="121"/>
      <c r="AH5" s="121"/>
      <c r="AI5" s="121"/>
      <c r="AJ5" s="121"/>
      <c r="AK5" s="121"/>
      <c r="AL5" s="121"/>
      <c r="AM5" s="122"/>
    </row>
    <row r="6" spans="1:39" x14ac:dyDescent="0.35">
      <c r="A6" s="145" t="s">
        <v>216</v>
      </c>
      <c r="B6" s="118">
        <v>0.32200000000000001</v>
      </c>
      <c r="C6" s="118">
        <v>5.6870000000000003</v>
      </c>
      <c r="D6" s="118"/>
      <c r="E6" s="118"/>
      <c r="F6" s="118"/>
      <c r="G6" s="118"/>
      <c r="H6" s="118"/>
      <c r="I6" s="118"/>
      <c r="J6" s="118"/>
      <c r="K6" s="121"/>
      <c r="L6" s="121"/>
      <c r="M6" s="121"/>
      <c r="N6" s="121"/>
      <c r="O6" s="121"/>
      <c r="P6" s="121"/>
      <c r="Q6" s="121"/>
      <c r="R6" s="121"/>
      <c r="S6" s="121"/>
      <c r="T6" s="121"/>
      <c r="U6" s="121"/>
      <c r="V6" s="121"/>
      <c r="W6" s="121"/>
      <c r="X6" s="121"/>
      <c r="Y6" s="121"/>
      <c r="Z6" s="121"/>
      <c r="AA6" s="121"/>
      <c r="AB6" s="121"/>
      <c r="AC6" s="121"/>
      <c r="AD6" s="121"/>
      <c r="AE6" s="121"/>
      <c r="AF6" s="121"/>
      <c r="AG6" s="121"/>
      <c r="AH6" s="121"/>
      <c r="AI6" s="121"/>
      <c r="AJ6" s="121"/>
      <c r="AK6" s="121"/>
      <c r="AL6" s="121"/>
      <c r="AM6" s="122"/>
    </row>
    <row r="7" spans="1:39" x14ac:dyDescent="0.35">
      <c r="A7" s="145" t="s">
        <v>217</v>
      </c>
      <c r="B7" s="118">
        <v>3.2000000000000001E-2</v>
      </c>
      <c r="C7" s="118">
        <v>0.56599999999999995</v>
      </c>
      <c r="D7" s="118"/>
      <c r="E7" s="118"/>
      <c r="F7" s="118"/>
      <c r="G7" s="118"/>
      <c r="H7" s="118"/>
      <c r="I7" s="118"/>
      <c r="J7" s="118"/>
      <c r="K7" s="121"/>
      <c r="L7" s="121"/>
      <c r="M7" s="121"/>
      <c r="N7" s="121"/>
      <c r="O7" s="121"/>
      <c r="P7" s="121"/>
      <c r="Q7" s="121"/>
      <c r="R7" s="121"/>
      <c r="S7" s="121"/>
      <c r="T7" s="121"/>
      <c r="U7" s="121"/>
      <c r="V7" s="121"/>
      <c r="W7" s="121"/>
      <c r="X7" s="121"/>
      <c r="Y7" s="121"/>
      <c r="Z7" s="121"/>
      <c r="AA7" s="121"/>
      <c r="AB7" s="121"/>
      <c r="AC7" s="121"/>
      <c r="AD7" s="121"/>
      <c r="AE7" s="121"/>
      <c r="AF7" s="121"/>
      <c r="AG7" s="121"/>
      <c r="AH7" s="121"/>
      <c r="AI7" s="121"/>
      <c r="AJ7" s="121"/>
      <c r="AK7" s="121"/>
      <c r="AL7" s="121"/>
      <c r="AM7" s="122"/>
    </row>
    <row r="8" spans="1:39" x14ac:dyDescent="0.35">
      <c r="A8" s="145" t="s">
        <v>218</v>
      </c>
      <c r="B8" s="118">
        <v>-1</v>
      </c>
      <c r="C8" s="118">
        <v>8.4870000000000001</v>
      </c>
      <c r="D8" s="118"/>
      <c r="E8" s="118"/>
      <c r="F8" s="118"/>
      <c r="G8" s="118"/>
      <c r="H8" s="118"/>
      <c r="I8" s="118"/>
      <c r="J8" s="118"/>
      <c r="K8" s="121"/>
      <c r="L8" s="121"/>
      <c r="M8" s="121"/>
      <c r="N8" s="121"/>
      <c r="O8" s="121"/>
      <c r="P8" s="121"/>
      <c r="Q8" s="121"/>
      <c r="R8" s="121"/>
      <c r="S8" s="121"/>
      <c r="T8" s="121"/>
      <c r="U8" s="121"/>
      <c r="V8" s="121"/>
      <c r="W8" s="121"/>
      <c r="X8" s="121"/>
      <c r="Y8" s="121"/>
      <c r="Z8" s="121"/>
      <c r="AA8" s="121"/>
      <c r="AB8" s="121"/>
      <c r="AC8" s="121"/>
      <c r="AD8" s="121"/>
      <c r="AE8" s="121"/>
      <c r="AF8" s="121"/>
      <c r="AG8" s="121"/>
      <c r="AH8" s="121"/>
      <c r="AI8" s="121"/>
      <c r="AJ8" s="121"/>
      <c r="AK8" s="121"/>
      <c r="AL8" s="121"/>
      <c r="AM8" s="122"/>
    </row>
    <row r="9" spans="1:39" x14ac:dyDescent="0.35">
      <c r="A9" s="145" t="s">
        <v>219</v>
      </c>
      <c r="B9" s="118"/>
      <c r="C9" s="118"/>
      <c r="D9" s="118">
        <v>0.35099999999999998</v>
      </c>
      <c r="E9" s="118">
        <v>43.906999999999996</v>
      </c>
      <c r="F9" s="118">
        <v>65.314999999999998</v>
      </c>
      <c r="G9" s="118">
        <v>4.4989999999999997</v>
      </c>
      <c r="H9" s="118"/>
      <c r="I9" s="118"/>
      <c r="J9" s="118"/>
      <c r="K9" s="121"/>
      <c r="L9" s="121"/>
      <c r="M9" s="121"/>
      <c r="N9" s="121"/>
      <c r="O9" s="121"/>
      <c r="P9" s="121"/>
      <c r="Q9" s="121"/>
      <c r="R9" s="121"/>
      <c r="S9" s="121"/>
      <c r="T9" s="121"/>
      <c r="U9" s="121"/>
      <c r="V9" s="121"/>
      <c r="W9" s="121"/>
      <c r="X9" s="121"/>
      <c r="Y9" s="121"/>
      <c r="Z9" s="121"/>
      <c r="AA9" s="121"/>
      <c r="AB9" s="121"/>
      <c r="AC9" s="121"/>
      <c r="AD9" s="121"/>
      <c r="AE9" s="121"/>
      <c r="AF9" s="121"/>
      <c r="AG9" s="121"/>
      <c r="AH9" s="121"/>
      <c r="AI9" s="121"/>
      <c r="AJ9" s="121"/>
      <c r="AK9" s="121"/>
      <c r="AL9" s="121"/>
      <c r="AM9" s="122"/>
    </row>
    <row r="10" spans="1:39" x14ac:dyDescent="0.35">
      <c r="A10" s="145" t="s">
        <v>220</v>
      </c>
      <c r="B10" s="118"/>
      <c r="C10" s="118"/>
      <c r="D10" s="118">
        <v>0.42099999999999999</v>
      </c>
      <c r="E10" s="118">
        <v>34.186</v>
      </c>
      <c r="F10" s="118">
        <v>57.604999999999997</v>
      </c>
      <c r="G10" s="118">
        <v>3.9569999999999999</v>
      </c>
      <c r="H10" s="118"/>
      <c r="I10" s="118"/>
      <c r="J10" s="118"/>
      <c r="K10" s="121"/>
      <c r="L10" s="121"/>
      <c r="M10" s="121"/>
      <c r="N10" s="121"/>
      <c r="O10" s="121"/>
      <c r="P10" s="121"/>
      <c r="Q10" s="121"/>
      <c r="R10" s="121"/>
      <c r="S10" s="121"/>
      <c r="T10" s="121"/>
      <c r="U10" s="121"/>
      <c r="V10" s="121"/>
      <c r="W10" s="121"/>
      <c r="X10" s="121"/>
      <c r="Y10" s="121"/>
      <c r="Z10" s="121"/>
      <c r="AA10" s="121"/>
      <c r="AB10" s="121"/>
      <c r="AC10" s="121"/>
      <c r="AD10" s="121"/>
      <c r="AE10" s="121"/>
      <c r="AF10" s="121"/>
      <c r="AG10" s="121"/>
      <c r="AH10" s="121"/>
      <c r="AI10" s="121"/>
      <c r="AJ10" s="121"/>
      <c r="AK10" s="121"/>
      <c r="AL10" s="121"/>
      <c r="AM10" s="122"/>
    </row>
    <row r="11" spans="1:39" x14ac:dyDescent="0.35">
      <c r="A11" s="145" t="s">
        <v>221</v>
      </c>
      <c r="B11" s="118"/>
      <c r="C11" s="118"/>
      <c r="D11" s="118">
        <v>0.64100000000000001</v>
      </c>
      <c r="E11" s="118">
        <v>35.225999999999999</v>
      </c>
      <c r="F11" s="118">
        <v>54.673000000000002</v>
      </c>
      <c r="G11" s="118">
        <v>3.7450000000000001</v>
      </c>
      <c r="H11" s="118"/>
      <c r="I11" s="118"/>
      <c r="J11" s="118"/>
      <c r="K11" s="121"/>
      <c r="L11" s="121"/>
      <c r="M11" s="121"/>
      <c r="N11" s="121"/>
      <c r="O11" s="121"/>
      <c r="P11" s="121"/>
      <c r="Q11" s="121"/>
      <c r="R11" s="121"/>
      <c r="S11" s="121"/>
      <c r="T11" s="121"/>
      <c r="U11" s="121"/>
      <c r="V11" s="121"/>
      <c r="W11" s="121"/>
      <c r="X11" s="121"/>
      <c r="Y11" s="121"/>
      <c r="Z11" s="121"/>
      <c r="AA11" s="121"/>
      <c r="AB11" s="121"/>
      <c r="AC11" s="121"/>
      <c r="AD11" s="121"/>
      <c r="AE11" s="121"/>
      <c r="AF11" s="121"/>
      <c r="AG11" s="121"/>
      <c r="AH11" s="121"/>
      <c r="AI11" s="121"/>
      <c r="AJ11" s="121"/>
      <c r="AK11" s="121"/>
      <c r="AL11" s="121"/>
      <c r="AM11" s="122"/>
    </row>
    <row r="12" spans="1:39" x14ac:dyDescent="0.35">
      <c r="A12" s="145" t="s">
        <v>222</v>
      </c>
      <c r="B12" s="118"/>
      <c r="C12" s="118"/>
      <c r="D12" s="118">
        <v>4.3999999999999997E-2</v>
      </c>
      <c r="E12" s="118">
        <v>19.757999999999999</v>
      </c>
      <c r="F12" s="118">
        <v>29.876999999999999</v>
      </c>
      <c r="G12" s="118">
        <v>2.056</v>
      </c>
      <c r="H12" s="118"/>
      <c r="I12" s="118"/>
      <c r="J12" s="118"/>
      <c r="K12" s="121"/>
      <c r="L12" s="121"/>
      <c r="M12" s="121"/>
      <c r="N12" s="121"/>
      <c r="O12" s="121"/>
      <c r="P12" s="121"/>
      <c r="Q12" s="121"/>
      <c r="R12" s="121"/>
      <c r="S12" s="121"/>
      <c r="T12" s="121"/>
      <c r="U12" s="121"/>
      <c r="V12" s="121"/>
      <c r="W12" s="121"/>
      <c r="X12" s="121"/>
      <c r="Y12" s="121"/>
      <c r="Z12" s="121"/>
      <c r="AA12" s="121"/>
      <c r="AB12" s="121"/>
      <c r="AC12" s="121"/>
      <c r="AD12" s="121"/>
      <c r="AE12" s="121"/>
      <c r="AF12" s="121"/>
      <c r="AG12" s="121"/>
      <c r="AH12" s="121"/>
      <c r="AI12" s="121"/>
      <c r="AJ12" s="121"/>
      <c r="AK12" s="121"/>
      <c r="AL12" s="121"/>
      <c r="AM12" s="122"/>
    </row>
    <row r="13" spans="1:39" x14ac:dyDescent="0.35">
      <c r="A13" s="145" t="s">
        <v>223</v>
      </c>
      <c r="B13" s="118"/>
      <c r="C13" s="118"/>
      <c r="D13" s="118">
        <v>-1</v>
      </c>
      <c r="E13" s="118">
        <v>-1</v>
      </c>
      <c r="F13" s="118">
        <v>65.144000000000005</v>
      </c>
      <c r="G13" s="118">
        <v>4.476</v>
      </c>
      <c r="H13" s="118"/>
      <c r="I13" s="118"/>
      <c r="J13" s="118"/>
      <c r="K13" s="121"/>
      <c r="L13" s="121"/>
      <c r="M13" s="121"/>
      <c r="N13" s="121"/>
      <c r="O13" s="121"/>
      <c r="P13" s="121"/>
      <c r="Q13" s="121"/>
      <c r="R13" s="121"/>
      <c r="S13" s="121"/>
      <c r="T13" s="121"/>
      <c r="U13" s="121"/>
      <c r="V13" s="121"/>
      <c r="W13" s="121"/>
      <c r="X13" s="121"/>
      <c r="Y13" s="121"/>
      <c r="Z13" s="121"/>
      <c r="AA13" s="121"/>
      <c r="AB13" s="121"/>
      <c r="AC13" s="121"/>
      <c r="AD13" s="121"/>
      <c r="AE13" s="121"/>
      <c r="AF13" s="121"/>
      <c r="AG13" s="121"/>
      <c r="AH13" s="121"/>
      <c r="AI13" s="121"/>
      <c r="AJ13" s="121"/>
      <c r="AK13" s="121"/>
      <c r="AL13" s="121"/>
      <c r="AM13" s="122"/>
    </row>
    <row r="14" spans="1:39" x14ac:dyDescent="0.35">
      <c r="A14" s="145" t="s">
        <v>224</v>
      </c>
      <c r="B14" s="118"/>
      <c r="C14" s="118"/>
      <c r="D14" s="118">
        <v>-1</v>
      </c>
      <c r="E14" s="118">
        <v>-1</v>
      </c>
      <c r="F14" s="118">
        <v>-1</v>
      </c>
      <c r="G14" s="118">
        <v>-1</v>
      </c>
      <c r="H14" s="118"/>
      <c r="I14" s="118"/>
      <c r="J14" s="118"/>
      <c r="K14" s="121"/>
      <c r="L14" s="121"/>
      <c r="M14" s="121"/>
      <c r="N14" s="121"/>
      <c r="O14" s="121"/>
      <c r="P14" s="121"/>
      <c r="Q14" s="121"/>
      <c r="R14" s="121"/>
      <c r="S14" s="121"/>
      <c r="T14" s="121"/>
      <c r="U14" s="121"/>
      <c r="V14" s="121"/>
      <c r="W14" s="121"/>
      <c r="X14" s="121"/>
      <c r="Y14" s="121"/>
      <c r="Z14" s="121"/>
      <c r="AA14" s="121"/>
      <c r="AB14" s="121"/>
      <c r="AC14" s="121"/>
      <c r="AD14" s="121"/>
      <c r="AE14" s="121"/>
      <c r="AF14" s="121"/>
      <c r="AG14" s="121"/>
      <c r="AH14" s="121"/>
      <c r="AI14" s="121"/>
      <c r="AJ14" s="121"/>
      <c r="AK14" s="121"/>
      <c r="AL14" s="121"/>
      <c r="AM14" s="122"/>
    </row>
    <row r="15" spans="1:39" x14ac:dyDescent="0.35">
      <c r="A15" s="145" t="s">
        <v>225</v>
      </c>
      <c r="B15" s="118"/>
      <c r="C15" s="118"/>
      <c r="D15" s="118"/>
      <c r="E15" s="118"/>
      <c r="F15" s="118"/>
      <c r="G15" s="118"/>
      <c r="H15" s="118">
        <v>7.8E-2</v>
      </c>
      <c r="I15" s="118">
        <v>31.584</v>
      </c>
      <c r="J15" s="118">
        <v>46.024999999999999</v>
      </c>
      <c r="K15" s="121"/>
      <c r="L15" s="121"/>
      <c r="M15" s="121"/>
      <c r="N15" s="121"/>
      <c r="O15" s="121"/>
      <c r="P15" s="121"/>
      <c r="Q15" s="121"/>
      <c r="R15" s="121"/>
      <c r="S15" s="121"/>
      <c r="T15" s="121"/>
      <c r="U15" s="121"/>
      <c r="V15" s="121"/>
      <c r="W15" s="121"/>
      <c r="X15" s="121"/>
      <c r="Y15" s="121"/>
      <c r="Z15" s="121"/>
      <c r="AA15" s="121"/>
      <c r="AB15" s="121"/>
      <c r="AC15" s="121"/>
      <c r="AD15" s="121"/>
      <c r="AE15" s="121"/>
      <c r="AF15" s="121"/>
      <c r="AG15" s="121"/>
      <c r="AH15" s="121"/>
      <c r="AI15" s="121"/>
      <c r="AJ15" s="121"/>
      <c r="AK15" s="121"/>
      <c r="AL15" s="121"/>
      <c r="AM15" s="122"/>
    </row>
    <row r="16" spans="1:39" x14ac:dyDescent="0.35">
      <c r="A16" s="145" t="s">
        <v>226</v>
      </c>
      <c r="B16" s="118"/>
      <c r="C16" s="118"/>
      <c r="D16" s="118"/>
      <c r="E16" s="118"/>
      <c r="F16" s="118"/>
      <c r="G16" s="118"/>
      <c r="H16" s="118">
        <v>2.9000000000000001E-2</v>
      </c>
      <c r="I16" s="118">
        <v>19.920999999999999</v>
      </c>
      <c r="J16" s="118">
        <v>22.382999999999999</v>
      </c>
      <c r="K16" s="121"/>
      <c r="L16" s="121"/>
      <c r="M16" s="121"/>
      <c r="N16" s="121"/>
      <c r="O16" s="121"/>
      <c r="P16" s="121"/>
      <c r="Q16" s="121"/>
      <c r="R16" s="121"/>
      <c r="S16" s="121"/>
      <c r="T16" s="121"/>
      <c r="U16" s="121"/>
      <c r="V16" s="121"/>
      <c r="W16" s="121"/>
      <c r="X16" s="121"/>
      <c r="Y16" s="121"/>
      <c r="Z16" s="121"/>
      <c r="AA16" s="121"/>
      <c r="AB16" s="121"/>
      <c r="AC16" s="121"/>
      <c r="AD16" s="121"/>
      <c r="AE16" s="121"/>
      <c r="AF16" s="121"/>
      <c r="AG16" s="121"/>
      <c r="AH16" s="121"/>
      <c r="AI16" s="121"/>
      <c r="AJ16" s="121"/>
      <c r="AK16" s="121"/>
      <c r="AL16" s="121"/>
      <c r="AM16" s="122"/>
    </row>
    <row r="17" spans="1:39" x14ac:dyDescent="0.35">
      <c r="A17" s="145" t="s">
        <v>227</v>
      </c>
      <c r="B17" s="118"/>
      <c r="C17" s="118"/>
      <c r="D17" s="118"/>
      <c r="E17" s="118"/>
      <c r="F17" s="118"/>
      <c r="G17" s="118"/>
      <c r="H17" s="118">
        <v>5.3999999999999999E-2</v>
      </c>
      <c r="I17" s="118">
        <v>30.498000000000001</v>
      </c>
      <c r="J17" s="118">
        <v>39.048999999999999</v>
      </c>
      <c r="K17" s="121"/>
      <c r="L17" s="121"/>
      <c r="M17" s="121"/>
      <c r="N17" s="121"/>
      <c r="O17" s="121"/>
      <c r="P17" s="121"/>
      <c r="Q17" s="121"/>
      <c r="R17" s="121"/>
      <c r="S17" s="121"/>
      <c r="T17" s="121"/>
      <c r="U17" s="121"/>
      <c r="V17" s="121"/>
      <c r="W17" s="121"/>
      <c r="X17" s="121"/>
      <c r="Y17" s="121"/>
      <c r="Z17" s="121"/>
      <c r="AA17" s="121"/>
      <c r="AB17" s="121"/>
      <c r="AC17" s="121"/>
      <c r="AD17" s="121"/>
      <c r="AE17" s="121"/>
      <c r="AF17" s="121"/>
      <c r="AG17" s="121"/>
      <c r="AH17" s="121"/>
      <c r="AI17" s="121"/>
      <c r="AJ17" s="121"/>
      <c r="AK17" s="121"/>
      <c r="AL17" s="121"/>
      <c r="AM17" s="122"/>
    </row>
    <row r="18" spans="1:39" x14ac:dyDescent="0.35">
      <c r="A18" s="145" t="s">
        <v>228</v>
      </c>
      <c r="B18" s="118"/>
      <c r="C18" s="118"/>
      <c r="D18" s="118"/>
      <c r="E18" s="118"/>
      <c r="F18" s="118"/>
      <c r="G18" s="118"/>
      <c r="H18" s="118">
        <v>0.28499999999999998</v>
      </c>
      <c r="I18" s="118">
        <v>65.460999999999999</v>
      </c>
      <c r="J18" s="118">
        <v>82.066999999999993</v>
      </c>
      <c r="K18" s="121"/>
      <c r="L18" s="121"/>
      <c r="M18" s="121"/>
      <c r="N18" s="121"/>
      <c r="O18" s="121"/>
      <c r="P18" s="121"/>
      <c r="Q18" s="121"/>
      <c r="R18" s="121"/>
      <c r="S18" s="121"/>
      <c r="T18" s="121"/>
      <c r="U18" s="121"/>
      <c r="V18" s="121"/>
      <c r="W18" s="121"/>
      <c r="X18" s="121"/>
      <c r="Y18" s="121"/>
      <c r="Z18" s="121"/>
      <c r="AA18" s="121"/>
      <c r="AB18" s="121"/>
      <c r="AC18" s="121"/>
      <c r="AD18" s="121"/>
      <c r="AE18" s="121"/>
      <c r="AF18" s="121"/>
      <c r="AG18" s="121"/>
      <c r="AH18" s="121"/>
      <c r="AI18" s="121"/>
      <c r="AJ18" s="121"/>
      <c r="AK18" s="121"/>
      <c r="AL18" s="121"/>
      <c r="AM18" s="122"/>
    </row>
    <row r="19" spans="1:39" x14ac:dyDescent="0.35">
      <c r="A19" s="145" t="s">
        <v>229</v>
      </c>
      <c r="B19" s="121"/>
      <c r="C19" s="121"/>
      <c r="D19" s="121"/>
      <c r="E19" s="121"/>
      <c r="F19" s="121"/>
      <c r="G19" s="121"/>
      <c r="H19" s="121"/>
      <c r="I19" s="121"/>
      <c r="J19" s="121"/>
      <c r="K19" s="121">
        <v>0.26300000000000001</v>
      </c>
      <c r="L19" s="121">
        <v>38.066000000000003</v>
      </c>
      <c r="M19" s="121"/>
      <c r="N19" s="121"/>
      <c r="O19" s="121"/>
      <c r="P19" s="121"/>
      <c r="Q19" s="121"/>
      <c r="R19" s="121"/>
      <c r="S19" s="121"/>
      <c r="T19" s="121"/>
      <c r="U19" s="121"/>
      <c r="V19" s="121"/>
      <c r="W19" s="121"/>
      <c r="X19" s="121"/>
      <c r="Y19" s="121"/>
      <c r="Z19" s="121"/>
      <c r="AA19" s="121"/>
      <c r="AB19" s="121"/>
      <c r="AC19" s="121"/>
      <c r="AD19" s="121"/>
      <c r="AE19" s="121"/>
      <c r="AF19" s="121"/>
      <c r="AG19" s="121"/>
      <c r="AH19" s="121"/>
      <c r="AI19" s="121"/>
      <c r="AJ19" s="121"/>
      <c r="AK19" s="121"/>
      <c r="AL19" s="121"/>
      <c r="AM19" s="122"/>
    </row>
    <row r="20" spans="1:39" x14ac:dyDescent="0.35">
      <c r="A20" s="145" t="s">
        <v>230</v>
      </c>
      <c r="B20" s="121"/>
      <c r="C20" s="121"/>
      <c r="D20" s="121"/>
      <c r="E20" s="121"/>
      <c r="F20" s="121"/>
      <c r="G20" s="121"/>
      <c r="H20" s="121"/>
      <c r="I20" s="121"/>
      <c r="J20" s="121"/>
      <c r="K20" s="121">
        <v>2.4380000000000002</v>
      </c>
      <c r="L20" s="121">
        <v>207.24299999999999</v>
      </c>
      <c r="M20" s="121"/>
      <c r="N20" s="121"/>
      <c r="O20" s="121"/>
      <c r="P20" s="121"/>
      <c r="Q20" s="121"/>
      <c r="R20" s="121"/>
      <c r="S20" s="121"/>
      <c r="T20" s="121"/>
      <c r="U20" s="121"/>
      <c r="V20" s="121"/>
      <c r="W20" s="121"/>
      <c r="X20" s="121"/>
      <c r="Y20" s="121"/>
      <c r="Z20" s="121"/>
      <c r="AA20" s="121"/>
      <c r="AB20" s="121"/>
      <c r="AC20" s="121"/>
      <c r="AD20" s="121"/>
      <c r="AE20" s="121"/>
      <c r="AF20" s="121"/>
      <c r="AG20" s="121"/>
      <c r="AH20" s="121"/>
      <c r="AI20" s="121"/>
      <c r="AJ20" s="121"/>
      <c r="AK20" s="121"/>
      <c r="AL20" s="121"/>
      <c r="AM20" s="122"/>
    </row>
    <row r="21" spans="1:39" x14ac:dyDescent="0.35">
      <c r="A21" s="145" t="s">
        <v>231</v>
      </c>
      <c r="B21" s="121"/>
      <c r="C21" s="121"/>
      <c r="D21" s="121"/>
      <c r="E21" s="121"/>
      <c r="F21" s="121"/>
      <c r="G21" s="121"/>
      <c r="H21" s="121"/>
      <c r="I21" s="121"/>
      <c r="J21" s="121"/>
      <c r="K21" s="121"/>
      <c r="L21" s="121"/>
      <c r="M21" s="121">
        <v>4.0000000000000001E-3</v>
      </c>
      <c r="N21" s="121">
        <v>20.004000000000001</v>
      </c>
      <c r="O21" s="121"/>
      <c r="P21" s="121"/>
      <c r="Q21" s="121"/>
      <c r="R21" s="121"/>
      <c r="S21" s="121"/>
      <c r="T21" s="121"/>
      <c r="U21" s="121"/>
      <c r="V21" s="121"/>
      <c r="W21" s="121"/>
      <c r="X21" s="121"/>
      <c r="Y21" s="121"/>
      <c r="Z21" s="121"/>
      <c r="AA21" s="121"/>
      <c r="AB21" s="121"/>
      <c r="AC21" s="121"/>
      <c r="AD21" s="121"/>
      <c r="AE21" s="121"/>
      <c r="AF21" s="121"/>
      <c r="AG21" s="121"/>
      <c r="AH21" s="121"/>
      <c r="AI21" s="121"/>
      <c r="AJ21" s="121"/>
      <c r="AK21" s="121"/>
      <c r="AL21" s="121"/>
      <c r="AM21" s="122"/>
    </row>
    <row r="22" spans="1:39" x14ac:dyDescent="0.35">
      <c r="A22" s="145" t="s">
        <v>232</v>
      </c>
      <c r="B22" s="121"/>
      <c r="C22" s="121"/>
      <c r="D22" s="121"/>
      <c r="E22" s="121"/>
      <c r="F22" s="121"/>
      <c r="G22" s="121"/>
      <c r="H22" s="121"/>
      <c r="I22" s="121"/>
      <c r="J22" s="121"/>
      <c r="K22" s="121"/>
      <c r="L22" s="121"/>
      <c r="M22" s="121"/>
      <c r="N22" s="121"/>
      <c r="O22" s="121">
        <v>-1</v>
      </c>
      <c r="P22" s="121">
        <v>33.298999999999999</v>
      </c>
      <c r="Q22" s="121">
        <v>-1</v>
      </c>
      <c r="R22" s="121"/>
      <c r="S22" s="121"/>
      <c r="T22" s="121"/>
      <c r="U22" s="121"/>
      <c r="V22" s="121"/>
      <c r="W22" s="121"/>
      <c r="X22" s="121"/>
      <c r="Y22" s="121"/>
      <c r="Z22" s="121"/>
      <c r="AA22" s="121"/>
      <c r="AB22" s="121"/>
      <c r="AC22" s="121"/>
      <c r="AD22" s="121"/>
      <c r="AE22" s="121"/>
      <c r="AF22" s="121"/>
      <c r="AG22" s="121"/>
      <c r="AH22" s="121"/>
      <c r="AI22" s="121"/>
      <c r="AJ22" s="121"/>
      <c r="AK22" s="121"/>
      <c r="AL22" s="121"/>
      <c r="AM22" s="122"/>
    </row>
    <row r="23" spans="1:39" x14ac:dyDescent="0.35">
      <c r="A23" s="145" t="s">
        <v>233</v>
      </c>
      <c r="B23" s="121"/>
      <c r="C23" s="121"/>
      <c r="D23" s="121"/>
      <c r="E23" s="121"/>
      <c r="F23" s="121"/>
      <c r="G23" s="121"/>
      <c r="H23" s="121"/>
      <c r="I23" s="121"/>
      <c r="J23" s="121"/>
      <c r="K23" s="121"/>
      <c r="L23" s="121"/>
      <c r="M23" s="121"/>
      <c r="N23" s="121"/>
      <c r="O23" s="121">
        <v>0.622</v>
      </c>
      <c r="P23" s="121">
        <v>139.61500000000001</v>
      </c>
      <c r="Q23" s="121">
        <v>186.53</v>
      </c>
      <c r="R23" s="121"/>
      <c r="S23" s="121"/>
      <c r="T23" s="121"/>
      <c r="U23" s="121"/>
      <c r="V23" s="121"/>
      <c r="W23" s="121"/>
      <c r="X23" s="121"/>
      <c r="Y23" s="121"/>
      <c r="Z23" s="121"/>
      <c r="AA23" s="121"/>
      <c r="AB23" s="121"/>
      <c r="AC23" s="121"/>
      <c r="AD23" s="121"/>
      <c r="AE23" s="121"/>
      <c r="AF23" s="121"/>
      <c r="AG23" s="121"/>
      <c r="AH23" s="121"/>
      <c r="AI23" s="121"/>
      <c r="AJ23" s="121"/>
      <c r="AK23" s="121"/>
      <c r="AL23" s="121"/>
      <c r="AM23" s="122"/>
    </row>
    <row r="24" spans="1:39" x14ac:dyDescent="0.35">
      <c r="A24" s="145" t="s">
        <v>234</v>
      </c>
      <c r="B24" s="121"/>
      <c r="C24" s="121"/>
      <c r="D24" s="121"/>
      <c r="E24" s="121"/>
      <c r="F24" s="121"/>
      <c r="G24" s="121"/>
      <c r="H24" s="121"/>
      <c r="I24" s="121"/>
      <c r="J24" s="121"/>
      <c r="K24" s="121"/>
      <c r="L24" s="121"/>
      <c r="M24" s="121"/>
      <c r="N24" s="121"/>
      <c r="O24" s="121">
        <v>-1</v>
      </c>
      <c r="P24" s="121">
        <v>-1</v>
      </c>
      <c r="Q24" s="121">
        <v>-1</v>
      </c>
      <c r="R24" s="121"/>
      <c r="S24" s="121"/>
      <c r="T24" s="121"/>
      <c r="U24" s="121"/>
      <c r="V24" s="121"/>
      <c r="W24" s="121"/>
      <c r="X24" s="121"/>
      <c r="Y24" s="121"/>
      <c r="Z24" s="121"/>
      <c r="AA24" s="121"/>
      <c r="AB24" s="121"/>
      <c r="AC24" s="121"/>
      <c r="AD24" s="121"/>
      <c r="AE24" s="121"/>
      <c r="AF24" s="121"/>
      <c r="AG24" s="121"/>
      <c r="AH24" s="121"/>
      <c r="AI24" s="121"/>
      <c r="AJ24" s="121"/>
      <c r="AK24" s="121"/>
      <c r="AL24" s="121"/>
      <c r="AM24" s="122"/>
    </row>
    <row r="25" spans="1:39" x14ac:dyDescent="0.35">
      <c r="A25" s="145" t="s">
        <v>235</v>
      </c>
      <c r="B25" s="121"/>
      <c r="C25" s="121"/>
      <c r="D25" s="121"/>
      <c r="E25" s="121"/>
      <c r="F25" s="121"/>
      <c r="G25" s="121"/>
      <c r="H25" s="121"/>
      <c r="I25" s="121"/>
      <c r="J25" s="121"/>
      <c r="K25" s="121"/>
      <c r="L25" s="121"/>
      <c r="M25" s="121"/>
      <c r="N25" s="121"/>
      <c r="O25" s="121"/>
      <c r="P25" s="121"/>
      <c r="Q25" s="121"/>
      <c r="R25" s="121">
        <v>-1</v>
      </c>
      <c r="S25" s="121">
        <v>83.793999999999997</v>
      </c>
      <c r="T25" s="121"/>
      <c r="U25" s="121"/>
      <c r="V25" s="121"/>
      <c r="W25" s="121"/>
      <c r="X25" s="121"/>
      <c r="Y25" s="121"/>
      <c r="Z25" s="121"/>
      <c r="AA25" s="121"/>
      <c r="AB25" s="121"/>
      <c r="AC25" s="121"/>
      <c r="AD25" s="121"/>
      <c r="AE25" s="121"/>
      <c r="AF25" s="121"/>
      <c r="AG25" s="121"/>
      <c r="AH25" s="121"/>
      <c r="AI25" s="121"/>
      <c r="AJ25" s="121"/>
      <c r="AK25" s="121"/>
      <c r="AL25" s="121"/>
      <c r="AM25" s="122"/>
    </row>
    <row r="26" spans="1:39" x14ac:dyDescent="0.35">
      <c r="A26" s="145" t="s">
        <v>236</v>
      </c>
      <c r="B26" s="121"/>
      <c r="C26" s="121"/>
      <c r="D26" s="121"/>
      <c r="E26" s="121"/>
      <c r="F26" s="121"/>
      <c r="G26" s="121"/>
      <c r="H26" s="121"/>
      <c r="I26" s="121"/>
      <c r="J26" s="121"/>
      <c r="K26" s="121"/>
      <c r="L26" s="121"/>
      <c r="M26" s="121"/>
      <c r="N26" s="121"/>
      <c r="O26" s="121"/>
      <c r="P26" s="121"/>
      <c r="Q26" s="121"/>
      <c r="R26" s="121">
        <v>-1</v>
      </c>
      <c r="S26" s="121">
        <v>83.793999999999997</v>
      </c>
      <c r="T26" s="121"/>
      <c r="U26" s="121"/>
      <c r="V26" s="121"/>
      <c r="W26" s="121"/>
      <c r="X26" s="121"/>
      <c r="Y26" s="121"/>
      <c r="Z26" s="121"/>
      <c r="AA26" s="121"/>
      <c r="AB26" s="121"/>
      <c r="AC26" s="121"/>
      <c r="AD26" s="121"/>
      <c r="AE26" s="121"/>
      <c r="AF26" s="121"/>
      <c r="AG26" s="121"/>
      <c r="AH26" s="121"/>
      <c r="AI26" s="121"/>
      <c r="AJ26" s="121"/>
      <c r="AK26" s="121"/>
      <c r="AL26" s="121"/>
      <c r="AM26" s="122"/>
    </row>
    <row r="27" spans="1:39" x14ac:dyDescent="0.35">
      <c r="A27" s="145" t="s">
        <v>237</v>
      </c>
      <c r="B27" s="121"/>
      <c r="C27" s="121"/>
      <c r="D27" s="121"/>
      <c r="E27" s="121"/>
      <c r="F27" s="121"/>
      <c r="G27" s="121"/>
      <c r="H27" s="121"/>
      <c r="I27" s="121"/>
      <c r="J27" s="121"/>
      <c r="K27" s="121"/>
      <c r="L27" s="121"/>
      <c r="M27" s="121"/>
      <c r="N27" s="121"/>
      <c r="O27" s="121"/>
      <c r="P27" s="121"/>
      <c r="Q27" s="121"/>
      <c r="R27" s="121">
        <v>9.4E-2</v>
      </c>
      <c r="S27" s="121">
        <v>19.274000000000001</v>
      </c>
      <c r="T27" s="121"/>
      <c r="U27" s="121"/>
      <c r="V27" s="121"/>
      <c r="W27" s="121"/>
      <c r="X27" s="121"/>
      <c r="Y27" s="121"/>
      <c r="Z27" s="121"/>
      <c r="AA27" s="121"/>
      <c r="AB27" s="121"/>
      <c r="AC27" s="121"/>
      <c r="AD27" s="121"/>
      <c r="AE27" s="121"/>
      <c r="AF27" s="121"/>
      <c r="AG27" s="121"/>
      <c r="AH27" s="121"/>
      <c r="AI27" s="121"/>
      <c r="AJ27" s="121"/>
      <c r="AK27" s="121"/>
      <c r="AL27" s="121"/>
      <c r="AM27" s="122"/>
    </row>
    <row r="28" spans="1:39" x14ac:dyDescent="0.35">
      <c r="A28" s="145" t="s">
        <v>238</v>
      </c>
      <c r="B28" s="121"/>
      <c r="C28" s="121"/>
      <c r="D28" s="121"/>
      <c r="E28" s="121"/>
      <c r="F28" s="121"/>
      <c r="G28" s="121"/>
      <c r="H28" s="121"/>
      <c r="I28" s="121"/>
      <c r="J28" s="121"/>
      <c r="K28" s="121"/>
      <c r="L28" s="121"/>
      <c r="M28" s="121"/>
      <c r="N28" s="121"/>
      <c r="O28" s="121"/>
      <c r="P28" s="121"/>
      <c r="Q28" s="121"/>
      <c r="R28" s="121">
        <v>1.982</v>
      </c>
      <c r="S28" s="121">
        <v>69.423000000000002</v>
      </c>
      <c r="T28" s="121"/>
      <c r="U28" s="121"/>
      <c r="V28" s="121"/>
      <c r="W28" s="121"/>
      <c r="X28" s="121"/>
      <c r="Y28" s="121"/>
      <c r="Z28" s="121"/>
      <c r="AA28" s="121"/>
      <c r="AB28" s="121"/>
      <c r="AC28" s="121"/>
      <c r="AD28" s="121"/>
      <c r="AE28" s="121"/>
      <c r="AF28" s="121"/>
      <c r="AG28" s="121"/>
      <c r="AH28" s="121"/>
      <c r="AI28" s="121"/>
      <c r="AJ28" s="121"/>
      <c r="AK28" s="121"/>
      <c r="AL28" s="121"/>
      <c r="AM28" s="122"/>
    </row>
    <row r="29" spans="1:39" x14ac:dyDescent="0.35">
      <c r="A29" s="145" t="s">
        <v>239</v>
      </c>
      <c r="B29" s="121"/>
      <c r="C29" s="121"/>
      <c r="D29" s="121"/>
      <c r="E29" s="121"/>
      <c r="F29" s="121"/>
      <c r="G29" s="121"/>
      <c r="H29" s="121"/>
      <c r="I29" s="121"/>
      <c r="J29" s="121"/>
      <c r="K29" s="121"/>
      <c r="L29" s="121"/>
      <c r="M29" s="121"/>
      <c r="N29" s="121"/>
      <c r="O29" s="121"/>
      <c r="P29" s="121"/>
      <c r="Q29" s="121"/>
      <c r="R29" s="121"/>
      <c r="S29" s="121"/>
      <c r="T29" s="121">
        <v>19.667999999999999</v>
      </c>
      <c r="U29" s="121">
        <v>0.186</v>
      </c>
      <c r="V29" s="121">
        <v>42.040999999999997</v>
      </c>
      <c r="W29" s="121">
        <v>20.012</v>
      </c>
      <c r="X29" s="121">
        <v>0.48599999999999999</v>
      </c>
      <c r="Y29" s="121"/>
      <c r="Z29" s="121"/>
      <c r="AA29" s="121"/>
      <c r="AB29" s="121"/>
      <c r="AC29" s="121"/>
      <c r="AD29" s="121"/>
      <c r="AE29" s="121"/>
      <c r="AF29" s="121"/>
      <c r="AG29" s="121"/>
      <c r="AH29" s="121"/>
      <c r="AI29" s="121"/>
      <c r="AJ29" s="121"/>
      <c r="AK29" s="121"/>
      <c r="AL29" s="121"/>
      <c r="AM29" s="122"/>
    </row>
    <row r="30" spans="1:39" x14ac:dyDescent="0.35">
      <c r="A30" s="145" t="s">
        <v>240</v>
      </c>
      <c r="B30" s="121"/>
      <c r="C30" s="121"/>
      <c r="D30" s="121"/>
      <c r="E30" s="121"/>
      <c r="F30" s="121"/>
      <c r="G30" s="121"/>
      <c r="H30" s="121"/>
      <c r="I30" s="121"/>
      <c r="J30" s="121"/>
      <c r="K30" s="121"/>
      <c r="L30" s="121"/>
      <c r="M30" s="121"/>
      <c r="N30" s="121"/>
      <c r="O30" s="121"/>
      <c r="P30" s="121"/>
      <c r="Q30" s="121"/>
      <c r="R30" s="121"/>
      <c r="S30" s="121"/>
      <c r="T30" s="121">
        <v>16.684000000000001</v>
      </c>
      <c r="U30" s="121">
        <v>0.183</v>
      </c>
      <c r="V30" s="121">
        <v>41.401000000000003</v>
      </c>
      <c r="W30" s="121">
        <v>19.707000000000001</v>
      </c>
      <c r="X30" s="121">
        <v>0.78300000000000003</v>
      </c>
      <c r="Y30" s="121"/>
      <c r="Z30" s="121"/>
      <c r="AA30" s="121"/>
      <c r="AB30" s="121"/>
      <c r="AC30" s="121"/>
      <c r="AD30" s="121"/>
      <c r="AE30" s="121"/>
      <c r="AF30" s="121"/>
      <c r="AG30" s="121"/>
      <c r="AH30" s="121"/>
      <c r="AI30" s="121"/>
      <c r="AJ30" s="121"/>
      <c r="AK30" s="121"/>
      <c r="AL30" s="121"/>
      <c r="AM30" s="122"/>
    </row>
    <row r="31" spans="1:39" x14ac:dyDescent="0.35">
      <c r="A31" s="145" t="s">
        <v>241</v>
      </c>
      <c r="B31" s="121"/>
      <c r="C31" s="121"/>
      <c r="D31" s="121"/>
      <c r="E31" s="121"/>
      <c r="F31" s="121"/>
      <c r="G31" s="121"/>
      <c r="H31" s="121"/>
      <c r="I31" s="121"/>
      <c r="J31" s="121"/>
      <c r="K31" s="121"/>
      <c r="L31" s="121"/>
      <c r="M31" s="121"/>
      <c r="N31" s="121"/>
      <c r="O31" s="121"/>
      <c r="P31" s="121"/>
      <c r="Q31" s="121"/>
      <c r="R31" s="121"/>
      <c r="S31" s="121"/>
      <c r="T31" s="121">
        <v>8.7690000000000001</v>
      </c>
      <c r="U31" s="121">
        <v>9.6000000000000002E-2</v>
      </c>
      <c r="V31" s="121">
        <v>17.927</v>
      </c>
      <c r="W31" s="121">
        <v>10.318</v>
      </c>
      <c r="X31" s="121">
        <v>0.19800000000000001</v>
      </c>
      <c r="Y31" s="121"/>
      <c r="Z31" s="121"/>
      <c r="AA31" s="121"/>
      <c r="AB31" s="121"/>
      <c r="AC31" s="121"/>
      <c r="AD31" s="121"/>
      <c r="AE31" s="121"/>
      <c r="AF31" s="121"/>
      <c r="AG31" s="121"/>
      <c r="AH31" s="121"/>
      <c r="AI31" s="121"/>
      <c r="AJ31" s="121"/>
      <c r="AK31" s="121"/>
      <c r="AL31" s="121"/>
      <c r="AM31" s="122"/>
    </row>
    <row r="32" spans="1:39" x14ac:dyDescent="0.35">
      <c r="A32" s="145" t="s">
        <v>242</v>
      </c>
      <c r="B32" s="121"/>
      <c r="C32" s="121"/>
      <c r="D32" s="121"/>
      <c r="E32" s="121"/>
      <c r="F32" s="121"/>
      <c r="G32" s="121"/>
      <c r="H32" s="121"/>
      <c r="I32" s="121"/>
      <c r="J32" s="121"/>
      <c r="K32" s="121"/>
      <c r="L32" s="121"/>
      <c r="M32" s="121"/>
      <c r="N32" s="121"/>
      <c r="O32" s="121"/>
      <c r="P32" s="121"/>
      <c r="Q32" s="121"/>
      <c r="R32" s="121"/>
      <c r="S32" s="121"/>
      <c r="T32" s="121"/>
      <c r="U32" s="121"/>
      <c r="V32" s="121"/>
      <c r="W32" s="121"/>
      <c r="X32" s="121"/>
      <c r="Y32" s="121">
        <v>16.085999999999999</v>
      </c>
      <c r="Z32" s="121"/>
      <c r="AA32" s="121"/>
      <c r="AB32" s="121"/>
      <c r="AC32" s="121"/>
      <c r="AD32" s="121"/>
      <c r="AE32" s="121"/>
      <c r="AF32" s="121"/>
      <c r="AG32" s="121"/>
      <c r="AH32" s="121"/>
      <c r="AI32" s="121"/>
      <c r="AJ32" s="121"/>
      <c r="AK32" s="121"/>
      <c r="AL32" s="121"/>
      <c r="AM32" s="122"/>
    </row>
    <row r="33" spans="1:39" x14ac:dyDescent="0.35">
      <c r="A33" s="145" t="s">
        <v>243</v>
      </c>
      <c r="B33" s="121"/>
      <c r="C33" s="121"/>
      <c r="D33" s="121"/>
      <c r="E33" s="121"/>
      <c r="F33" s="121"/>
      <c r="G33" s="121"/>
      <c r="H33" s="121"/>
      <c r="I33" s="121"/>
      <c r="J33" s="121"/>
      <c r="K33" s="121"/>
      <c r="L33" s="121"/>
      <c r="M33" s="121"/>
      <c r="N33" s="121"/>
      <c r="O33" s="121"/>
      <c r="P33" s="121"/>
      <c r="Q33" s="121"/>
      <c r="R33" s="121"/>
      <c r="S33" s="121"/>
      <c r="T33" s="121"/>
      <c r="U33" s="121"/>
      <c r="V33" s="121"/>
      <c r="W33" s="121"/>
      <c r="X33" s="121"/>
      <c r="Y33" s="121">
        <v>11.465999999999999</v>
      </c>
      <c r="Z33" s="121"/>
      <c r="AA33" s="121"/>
      <c r="AB33" s="121"/>
      <c r="AC33" s="121"/>
      <c r="AD33" s="121"/>
      <c r="AE33" s="121"/>
      <c r="AF33" s="121"/>
      <c r="AG33" s="121"/>
      <c r="AH33" s="121"/>
      <c r="AI33" s="121"/>
      <c r="AJ33" s="121"/>
      <c r="AK33" s="121"/>
      <c r="AL33" s="121"/>
      <c r="AM33" s="122"/>
    </row>
    <row r="34" spans="1:39" x14ac:dyDescent="0.35">
      <c r="A34" s="145" t="s">
        <v>244</v>
      </c>
      <c r="B34" s="121"/>
      <c r="C34" s="121"/>
      <c r="D34" s="121"/>
      <c r="E34" s="121"/>
      <c r="F34" s="121"/>
      <c r="G34" s="121"/>
      <c r="H34" s="121"/>
      <c r="I34" s="121"/>
      <c r="J34" s="121"/>
      <c r="K34" s="121"/>
      <c r="L34" s="121"/>
      <c r="M34" s="121"/>
      <c r="N34" s="121"/>
      <c r="O34" s="121"/>
      <c r="P34" s="121"/>
      <c r="Q34" s="121"/>
      <c r="R34" s="121"/>
      <c r="S34" s="121"/>
      <c r="T34" s="121"/>
      <c r="U34" s="121"/>
      <c r="V34" s="121"/>
      <c r="W34" s="121"/>
      <c r="X34" s="121"/>
      <c r="Y34" s="121"/>
      <c r="Z34" s="121">
        <v>10.428000000000001</v>
      </c>
      <c r="AA34" s="121">
        <v>8.5359999999999996</v>
      </c>
      <c r="AB34" s="121"/>
      <c r="AC34" s="121"/>
      <c r="AD34" s="121"/>
      <c r="AE34" s="121"/>
      <c r="AF34" s="121"/>
      <c r="AG34" s="121"/>
      <c r="AH34" s="121"/>
      <c r="AI34" s="121"/>
      <c r="AJ34" s="121"/>
      <c r="AK34" s="121"/>
      <c r="AL34" s="121"/>
      <c r="AM34" s="122"/>
    </row>
    <row r="35" spans="1:39" x14ac:dyDescent="0.35">
      <c r="A35" s="145" t="s">
        <v>245</v>
      </c>
      <c r="B35" s="121"/>
      <c r="C35" s="121"/>
      <c r="D35" s="121"/>
      <c r="E35" s="121"/>
      <c r="F35" s="121"/>
      <c r="G35" s="121"/>
      <c r="H35" s="121"/>
      <c r="I35" s="121"/>
      <c r="J35" s="121"/>
      <c r="K35" s="121"/>
      <c r="L35" s="121"/>
      <c r="M35" s="121"/>
      <c r="N35" s="121"/>
      <c r="O35" s="121"/>
      <c r="P35" s="121"/>
      <c r="Q35" s="121"/>
      <c r="R35" s="121"/>
      <c r="S35" s="121"/>
      <c r="T35" s="121"/>
      <c r="U35" s="121"/>
      <c r="V35" s="121"/>
      <c r="W35" s="121"/>
      <c r="X35" s="121"/>
      <c r="Y35" s="121"/>
      <c r="Z35" s="121">
        <v>-1</v>
      </c>
      <c r="AA35" s="121">
        <v>-1</v>
      </c>
      <c r="AB35" s="121"/>
      <c r="AC35" s="121"/>
      <c r="AD35" s="121"/>
      <c r="AE35" s="121"/>
      <c r="AF35" s="121"/>
      <c r="AG35" s="121"/>
      <c r="AH35" s="121"/>
      <c r="AI35" s="121"/>
      <c r="AJ35" s="121"/>
      <c r="AK35" s="121"/>
      <c r="AL35" s="121"/>
      <c r="AM35" s="122"/>
    </row>
    <row r="36" spans="1:39" x14ac:dyDescent="0.35">
      <c r="A36" s="145" t="s">
        <v>246</v>
      </c>
      <c r="B36" s="121"/>
      <c r="C36" s="121"/>
      <c r="D36" s="121"/>
      <c r="E36" s="121"/>
      <c r="F36" s="121"/>
      <c r="G36" s="121"/>
      <c r="H36" s="121"/>
      <c r="I36" s="121"/>
      <c r="J36" s="121"/>
      <c r="K36" s="121"/>
      <c r="L36" s="121"/>
      <c r="M36" s="121"/>
      <c r="N36" s="121"/>
      <c r="O36" s="121"/>
      <c r="P36" s="121"/>
      <c r="Q36" s="121"/>
      <c r="R36" s="121"/>
      <c r="S36" s="121"/>
      <c r="T36" s="121"/>
      <c r="U36" s="121"/>
      <c r="V36" s="121"/>
      <c r="W36" s="121"/>
      <c r="X36" s="121"/>
      <c r="Y36" s="121"/>
      <c r="Z36" s="121">
        <v>-1</v>
      </c>
      <c r="AA36" s="121">
        <v>-1</v>
      </c>
      <c r="AB36" s="121"/>
      <c r="AC36" s="121"/>
      <c r="AD36" s="121"/>
      <c r="AE36" s="121"/>
      <c r="AF36" s="121"/>
      <c r="AG36" s="121"/>
      <c r="AH36" s="121"/>
      <c r="AI36" s="121"/>
      <c r="AJ36" s="121"/>
      <c r="AK36" s="121"/>
      <c r="AL36" s="121"/>
      <c r="AM36" s="122"/>
    </row>
    <row r="37" spans="1:39" x14ac:dyDescent="0.35">
      <c r="A37" s="145" t="s">
        <v>247</v>
      </c>
      <c r="B37" s="121"/>
      <c r="C37" s="121"/>
      <c r="D37" s="121"/>
      <c r="E37" s="121"/>
      <c r="F37" s="121"/>
      <c r="G37" s="121"/>
      <c r="H37" s="121"/>
      <c r="I37" s="121"/>
      <c r="J37" s="121"/>
      <c r="K37" s="121"/>
      <c r="L37" s="121"/>
      <c r="M37" s="121"/>
      <c r="N37" s="121"/>
      <c r="O37" s="121"/>
      <c r="P37" s="121"/>
      <c r="Q37" s="121"/>
      <c r="R37" s="121"/>
      <c r="S37" s="121"/>
      <c r="T37" s="121"/>
      <c r="U37" s="121"/>
      <c r="V37" s="121"/>
      <c r="W37" s="121"/>
      <c r="X37" s="121"/>
      <c r="Y37" s="121"/>
      <c r="Z37" s="121">
        <v>4.9039999999999999</v>
      </c>
      <c r="AA37" s="121">
        <v>4.67</v>
      </c>
      <c r="AB37" s="121"/>
      <c r="AC37" s="121"/>
      <c r="AD37" s="121"/>
      <c r="AE37" s="121"/>
      <c r="AF37" s="121"/>
      <c r="AG37" s="121"/>
      <c r="AH37" s="121"/>
      <c r="AI37" s="121"/>
      <c r="AJ37" s="121"/>
      <c r="AK37" s="121"/>
      <c r="AL37" s="121"/>
      <c r="AM37" s="122"/>
    </row>
    <row r="38" spans="1:39" x14ac:dyDescent="0.35">
      <c r="A38" s="145" t="s">
        <v>248</v>
      </c>
      <c r="B38" s="121"/>
      <c r="C38" s="121"/>
      <c r="D38" s="121"/>
      <c r="E38" s="121"/>
      <c r="F38" s="121"/>
      <c r="G38" s="121"/>
      <c r="H38" s="121"/>
      <c r="I38" s="121"/>
      <c r="J38" s="121"/>
      <c r="K38" s="121"/>
      <c r="L38" s="121"/>
      <c r="M38" s="121"/>
      <c r="N38" s="121"/>
      <c r="O38" s="121"/>
      <c r="P38" s="121"/>
      <c r="Q38" s="121"/>
      <c r="R38" s="121"/>
      <c r="S38" s="121"/>
      <c r="T38" s="121"/>
      <c r="U38" s="121"/>
      <c r="V38" s="121"/>
      <c r="W38" s="121"/>
      <c r="X38" s="121"/>
      <c r="Y38" s="121"/>
      <c r="Z38" s="121">
        <v>-1</v>
      </c>
      <c r="AA38" s="121">
        <v>1.88</v>
      </c>
      <c r="AB38" s="121"/>
      <c r="AC38" s="121"/>
      <c r="AD38" s="121"/>
      <c r="AE38" s="121"/>
      <c r="AF38" s="121"/>
      <c r="AG38" s="121"/>
      <c r="AH38" s="121"/>
      <c r="AI38" s="121"/>
      <c r="AJ38" s="121"/>
      <c r="AK38" s="121"/>
      <c r="AL38" s="121"/>
      <c r="AM38" s="122"/>
    </row>
    <row r="39" spans="1:39" x14ac:dyDescent="0.35">
      <c r="A39" s="145" t="s">
        <v>249</v>
      </c>
      <c r="B39" s="121"/>
      <c r="C39" s="121"/>
      <c r="D39" s="121"/>
      <c r="E39" s="121"/>
      <c r="F39" s="121"/>
      <c r="G39" s="121"/>
      <c r="H39" s="121"/>
      <c r="I39" s="121"/>
      <c r="J39" s="121"/>
      <c r="K39" s="121"/>
      <c r="L39" s="121"/>
      <c r="M39" s="121"/>
      <c r="N39" s="121"/>
      <c r="O39" s="121"/>
      <c r="P39" s="121"/>
      <c r="Q39" s="121"/>
      <c r="R39" s="121"/>
      <c r="S39" s="121"/>
      <c r="T39" s="121"/>
      <c r="U39" s="121"/>
      <c r="V39" s="121"/>
      <c r="W39" s="121"/>
      <c r="X39" s="121"/>
      <c r="Y39" s="121"/>
      <c r="Z39" s="121"/>
      <c r="AA39" s="121"/>
      <c r="AB39" s="121">
        <v>0.02</v>
      </c>
      <c r="AC39" s="121">
        <v>96.411000000000001</v>
      </c>
      <c r="AD39" s="121">
        <v>62.631</v>
      </c>
      <c r="AE39" s="121"/>
      <c r="AF39" s="121"/>
      <c r="AG39" s="121"/>
      <c r="AH39" s="121"/>
      <c r="AI39" s="121"/>
      <c r="AJ39" s="121"/>
      <c r="AK39" s="121"/>
      <c r="AL39" s="121"/>
      <c r="AM39" s="122"/>
    </row>
    <row r="40" spans="1:39" x14ac:dyDescent="0.35">
      <c r="A40" s="145" t="s">
        <v>250</v>
      </c>
      <c r="B40" s="121"/>
      <c r="C40" s="121"/>
      <c r="D40" s="121"/>
      <c r="E40" s="121"/>
      <c r="F40" s="121"/>
      <c r="G40" s="121"/>
      <c r="H40" s="121"/>
      <c r="I40" s="121"/>
      <c r="J40" s="121"/>
      <c r="K40" s="121"/>
      <c r="L40" s="121"/>
      <c r="M40" s="121"/>
      <c r="N40" s="121"/>
      <c r="O40" s="121"/>
      <c r="P40" s="121"/>
      <c r="Q40" s="121"/>
      <c r="R40" s="121"/>
      <c r="S40" s="121"/>
      <c r="T40" s="121"/>
      <c r="U40" s="121"/>
      <c r="V40" s="121"/>
      <c r="W40" s="121"/>
      <c r="X40" s="121"/>
      <c r="Y40" s="121"/>
      <c r="Z40" s="121"/>
      <c r="AA40" s="121"/>
      <c r="AB40" s="121">
        <v>-1</v>
      </c>
      <c r="AC40" s="121">
        <v>-1</v>
      </c>
      <c r="AD40" s="121">
        <v>-1</v>
      </c>
      <c r="AE40" s="121"/>
      <c r="AF40" s="121"/>
      <c r="AG40" s="121"/>
      <c r="AH40" s="121"/>
      <c r="AI40" s="121"/>
      <c r="AJ40" s="121"/>
      <c r="AK40" s="121"/>
      <c r="AL40" s="121"/>
      <c r="AM40" s="122"/>
    </row>
    <row r="41" spans="1:39" x14ac:dyDescent="0.35">
      <c r="A41" s="145" t="s">
        <v>251</v>
      </c>
      <c r="B41" s="121"/>
      <c r="C41" s="121"/>
      <c r="D41" s="121"/>
      <c r="E41" s="121"/>
      <c r="F41" s="121"/>
      <c r="G41" s="121"/>
      <c r="H41" s="121"/>
      <c r="I41" s="121"/>
      <c r="J41" s="121"/>
      <c r="K41" s="121"/>
      <c r="L41" s="121"/>
      <c r="M41" s="121"/>
      <c r="N41" s="121"/>
      <c r="O41" s="121"/>
      <c r="P41" s="121"/>
      <c r="Q41" s="121"/>
      <c r="R41" s="121"/>
      <c r="S41" s="121"/>
      <c r="T41" s="121"/>
      <c r="U41" s="121"/>
      <c r="V41" s="121"/>
      <c r="W41" s="121"/>
      <c r="X41" s="121"/>
      <c r="Y41" s="121"/>
      <c r="Z41" s="121"/>
      <c r="AA41" s="121"/>
      <c r="AB41" s="121">
        <v>1.7999999999999999E-2</v>
      </c>
      <c r="AC41" s="121">
        <v>87.454999999999998</v>
      </c>
      <c r="AD41" s="121">
        <v>7.226</v>
      </c>
      <c r="AE41" s="121"/>
      <c r="AF41" s="121"/>
      <c r="AG41" s="121"/>
      <c r="AH41" s="121"/>
      <c r="AI41" s="121"/>
      <c r="AJ41" s="121"/>
      <c r="AK41" s="121"/>
      <c r="AL41" s="121"/>
      <c r="AM41" s="122"/>
    </row>
    <row r="42" spans="1:39" x14ac:dyDescent="0.35">
      <c r="A42" s="145" t="s">
        <v>252</v>
      </c>
      <c r="B42" s="121"/>
      <c r="C42" s="121"/>
      <c r="D42" s="121"/>
      <c r="E42" s="121"/>
      <c r="F42" s="121"/>
      <c r="G42" s="121"/>
      <c r="H42" s="121"/>
      <c r="I42" s="121"/>
      <c r="J42" s="121"/>
      <c r="K42" s="121"/>
      <c r="L42" s="121"/>
      <c r="M42" s="121"/>
      <c r="N42" s="121"/>
      <c r="O42" s="121"/>
      <c r="P42" s="121"/>
      <c r="Q42" s="121"/>
      <c r="R42" s="121"/>
      <c r="S42" s="121"/>
      <c r="T42" s="121"/>
      <c r="U42" s="121"/>
      <c r="V42" s="121"/>
      <c r="W42" s="121"/>
      <c r="X42" s="121"/>
      <c r="Y42" s="121"/>
      <c r="Z42" s="121"/>
      <c r="AA42" s="121"/>
      <c r="AB42" s="121"/>
      <c r="AC42" s="121"/>
      <c r="AD42" s="121"/>
      <c r="AE42" s="121">
        <v>-1</v>
      </c>
      <c r="AF42" s="121">
        <v>-1</v>
      </c>
      <c r="AG42" s="121"/>
      <c r="AH42" s="121"/>
      <c r="AI42" s="121"/>
      <c r="AJ42" s="121"/>
      <c r="AK42" s="121"/>
      <c r="AL42" s="121"/>
      <c r="AM42" s="122"/>
    </row>
    <row r="43" spans="1:39" x14ac:dyDescent="0.35">
      <c r="A43" s="145" t="s">
        <v>253</v>
      </c>
      <c r="B43" s="121"/>
      <c r="C43" s="121"/>
      <c r="D43" s="121"/>
      <c r="E43" s="121"/>
      <c r="F43" s="121"/>
      <c r="G43" s="121"/>
      <c r="H43" s="121"/>
      <c r="I43" s="121"/>
      <c r="J43" s="121"/>
      <c r="K43" s="121"/>
      <c r="L43" s="121"/>
      <c r="M43" s="121"/>
      <c r="N43" s="121"/>
      <c r="O43" s="121"/>
      <c r="P43" s="121"/>
      <c r="Q43" s="121"/>
      <c r="R43" s="121"/>
      <c r="S43" s="121"/>
      <c r="T43" s="121"/>
      <c r="U43" s="121"/>
      <c r="V43" s="121"/>
      <c r="W43" s="121"/>
      <c r="X43" s="121"/>
      <c r="Y43" s="121"/>
      <c r="Z43" s="121"/>
      <c r="AA43" s="121"/>
      <c r="AB43" s="121"/>
      <c r="AC43" s="121"/>
      <c r="AD43" s="121"/>
      <c r="AE43" s="121">
        <v>0.27100000000000002</v>
      </c>
      <c r="AF43" s="121">
        <v>31.201000000000001</v>
      </c>
      <c r="AG43" s="121"/>
      <c r="AH43" s="121"/>
      <c r="AI43" s="121"/>
      <c r="AJ43" s="121"/>
      <c r="AK43" s="121"/>
      <c r="AL43" s="121"/>
      <c r="AM43" s="122"/>
    </row>
    <row r="44" spans="1:39" x14ac:dyDescent="0.35">
      <c r="A44" s="145" t="s">
        <v>254</v>
      </c>
      <c r="B44" s="121"/>
      <c r="C44" s="121"/>
      <c r="D44" s="121"/>
      <c r="E44" s="121"/>
      <c r="F44" s="121"/>
      <c r="G44" s="121"/>
      <c r="H44" s="121"/>
      <c r="I44" s="121"/>
      <c r="J44" s="121"/>
      <c r="K44" s="121"/>
      <c r="L44" s="121"/>
      <c r="M44" s="121"/>
      <c r="N44" s="121"/>
      <c r="O44" s="121"/>
      <c r="P44" s="121"/>
      <c r="Q44" s="121"/>
      <c r="R44" s="121"/>
      <c r="S44" s="121"/>
      <c r="T44" s="121"/>
      <c r="U44" s="121"/>
      <c r="V44" s="121"/>
      <c r="W44" s="121"/>
      <c r="X44" s="121"/>
      <c r="Y44" s="121"/>
      <c r="Z44" s="121"/>
      <c r="AA44" s="121"/>
      <c r="AB44" s="121"/>
      <c r="AC44" s="121"/>
      <c r="AD44" s="121"/>
      <c r="AE44" s="121"/>
      <c r="AF44" s="121"/>
      <c r="AG44" s="121">
        <v>4.5999999999999999E-2</v>
      </c>
      <c r="AH44" s="121">
        <v>3.6960000000000002</v>
      </c>
      <c r="AI44" s="121"/>
      <c r="AJ44" s="121"/>
      <c r="AK44" s="121"/>
      <c r="AL44" s="121"/>
      <c r="AM44" s="122"/>
    </row>
    <row r="45" spans="1:39" x14ac:dyDescent="0.35">
      <c r="A45" s="145" t="s">
        <v>255</v>
      </c>
      <c r="B45" s="121"/>
      <c r="C45" s="121"/>
      <c r="D45" s="121"/>
      <c r="E45" s="121"/>
      <c r="F45" s="121"/>
      <c r="G45" s="121"/>
      <c r="H45" s="121"/>
      <c r="I45" s="121"/>
      <c r="J45" s="121"/>
      <c r="K45" s="121"/>
      <c r="L45" s="121"/>
      <c r="M45" s="121"/>
      <c r="N45" s="121"/>
      <c r="O45" s="121"/>
      <c r="P45" s="121"/>
      <c r="Q45" s="121"/>
      <c r="R45" s="121"/>
      <c r="S45" s="121"/>
      <c r="T45" s="121"/>
      <c r="U45" s="121"/>
      <c r="V45" s="121"/>
      <c r="W45" s="121"/>
      <c r="X45" s="121"/>
      <c r="Y45" s="121"/>
      <c r="Z45" s="121"/>
      <c r="AA45" s="121"/>
      <c r="AB45" s="121"/>
      <c r="AC45" s="121"/>
      <c r="AD45" s="121"/>
      <c r="AE45" s="121"/>
      <c r="AF45" s="121"/>
      <c r="AG45" s="121">
        <v>-1</v>
      </c>
      <c r="AH45" s="121">
        <v>-1</v>
      </c>
      <c r="AI45" s="121"/>
      <c r="AJ45" s="121"/>
      <c r="AK45" s="121"/>
      <c r="AL45" s="121"/>
      <c r="AM45" s="122"/>
    </row>
    <row r="46" spans="1:39" x14ac:dyDescent="0.35">
      <c r="A46" s="145" t="s">
        <v>256</v>
      </c>
      <c r="B46" s="121"/>
      <c r="C46" s="121"/>
      <c r="D46" s="121"/>
      <c r="E46" s="121"/>
      <c r="F46" s="121"/>
      <c r="G46" s="121"/>
      <c r="H46" s="121"/>
      <c r="I46" s="121"/>
      <c r="J46" s="121"/>
      <c r="K46" s="121"/>
      <c r="L46" s="121"/>
      <c r="M46" s="121"/>
      <c r="N46" s="121"/>
      <c r="O46" s="121"/>
      <c r="P46" s="121"/>
      <c r="Q46" s="121"/>
      <c r="R46" s="121"/>
      <c r="S46" s="121"/>
      <c r="T46" s="121"/>
      <c r="U46" s="121"/>
      <c r="V46" s="121"/>
      <c r="W46" s="121"/>
      <c r="X46" s="121"/>
      <c r="Y46" s="121"/>
      <c r="Z46" s="121"/>
      <c r="AA46" s="121"/>
      <c r="AB46" s="121"/>
      <c r="AC46" s="121"/>
      <c r="AD46" s="121"/>
      <c r="AE46" s="121"/>
      <c r="AF46" s="121"/>
      <c r="AG46" s="121">
        <v>4.5999999999999999E-2</v>
      </c>
      <c r="AH46" s="121">
        <v>1.7549999999999999</v>
      </c>
      <c r="AI46" s="121"/>
      <c r="AJ46" s="121"/>
      <c r="AK46" s="121"/>
      <c r="AL46" s="121"/>
      <c r="AM46" s="122"/>
    </row>
    <row r="47" spans="1:39" x14ac:dyDescent="0.35">
      <c r="A47" s="145" t="s">
        <v>257</v>
      </c>
      <c r="B47" s="121"/>
      <c r="C47" s="121"/>
      <c r="D47" s="121"/>
      <c r="E47" s="121"/>
      <c r="F47" s="121"/>
      <c r="G47" s="121"/>
      <c r="H47" s="121"/>
      <c r="I47" s="121"/>
      <c r="J47" s="121"/>
      <c r="K47" s="121"/>
      <c r="L47" s="121"/>
      <c r="M47" s="121"/>
      <c r="N47" s="121"/>
      <c r="O47" s="121"/>
      <c r="P47" s="121"/>
      <c r="Q47" s="121"/>
      <c r="R47" s="121"/>
      <c r="S47" s="121"/>
      <c r="T47" s="121"/>
      <c r="U47" s="121"/>
      <c r="V47" s="121"/>
      <c r="W47" s="121"/>
      <c r="X47" s="121"/>
      <c r="Y47" s="121"/>
      <c r="Z47" s="121"/>
      <c r="AA47" s="121"/>
      <c r="AB47" s="121"/>
      <c r="AC47" s="121"/>
      <c r="AD47" s="121"/>
      <c r="AE47" s="121"/>
      <c r="AF47" s="121"/>
      <c r="AG47" s="121"/>
      <c r="AH47" s="121"/>
      <c r="AI47" s="121">
        <v>-1</v>
      </c>
      <c r="AJ47" s="121">
        <v>-1</v>
      </c>
      <c r="AK47" s="121">
        <v>-1</v>
      </c>
      <c r="AL47" s="121"/>
      <c r="AM47" s="122"/>
    </row>
    <row r="48" spans="1:39" x14ac:dyDescent="0.35">
      <c r="A48" s="145" t="s">
        <v>258</v>
      </c>
      <c r="B48" s="121"/>
      <c r="C48" s="121"/>
      <c r="D48" s="121"/>
      <c r="E48" s="121"/>
      <c r="F48" s="121"/>
      <c r="G48" s="121"/>
      <c r="H48" s="121"/>
      <c r="I48" s="121"/>
      <c r="J48" s="121"/>
      <c r="K48" s="121"/>
      <c r="L48" s="121"/>
      <c r="M48" s="121"/>
      <c r="N48" s="121"/>
      <c r="O48" s="121"/>
      <c r="P48" s="121"/>
      <c r="Q48" s="121"/>
      <c r="R48" s="121"/>
      <c r="S48" s="121"/>
      <c r="T48" s="121"/>
      <c r="U48" s="121"/>
      <c r="V48" s="121"/>
      <c r="W48" s="121"/>
      <c r="X48" s="121"/>
      <c r="Y48" s="121"/>
      <c r="Z48" s="121"/>
      <c r="AA48" s="121"/>
      <c r="AB48" s="121"/>
      <c r="AC48" s="121"/>
      <c r="AD48" s="121"/>
      <c r="AE48" s="121"/>
      <c r="AF48" s="121"/>
      <c r="AG48" s="121"/>
      <c r="AH48" s="121"/>
      <c r="AI48" s="121">
        <v>0.252</v>
      </c>
      <c r="AJ48" s="121">
        <v>104.685</v>
      </c>
      <c r="AK48" s="121">
        <v>27.510999999999999</v>
      </c>
      <c r="AL48" s="121"/>
      <c r="AM48" s="122"/>
    </row>
    <row r="49" spans="1:39" x14ac:dyDescent="0.35">
      <c r="A49" s="145" t="s">
        <v>259</v>
      </c>
      <c r="B49" s="121"/>
      <c r="C49" s="121"/>
      <c r="D49" s="121"/>
      <c r="E49" s="121"/>
      <c r="F49" s="121"/>
      <c r="G49" s="121"/>
      <c r="H49" s="121"/>
      <c r="I49" s="121"/>
      <c r="J49" s="121"/>
      <c r="K49" s="121"/>
      <c r="L49" s="121"/>
      <c r="M49" s="121"/>
      <c r="N49" s="121"/>
      <c r="O49" s="121"/>
      <c r="P49" s="121"/>
      <c r="Q49" s="121"/>
      <c r="R49" s="121"/>
      <c r="S49" s="121"/>
      <c r="T49" s="121"/>
      <c r="U49" s="121"/>
      <c r="V49" s="121"/>
      <c r="W49" s="121"/>
      <c r="X49" s="121"/>
      <c r="Y49" s="121"/>
      <c r="Z49" s="121"/>
      <c r="AA49" s="121"/>
      <c r="AB49" s="121"/>
      <c r="AC49" s="121"/>
      <c r="AD49" s="121"/>
      <c r="AE49" s="121"/>
      <c r="AF49" s="121"/>
      <c r="AG49" s="121"/>
      <c r="AH49" s="121"/>
      <c r="AI49" s="121">
        <v>0.252</v>
      </c>
      <c r="AJ49" s="121">
        <v>104.685</v>
      </c>
      <c r="AK49" s="121">
        <v>27.510999999999999</v>
      </c>
      <c r="AL49" s="121"/>
      <c r="AM49" s="122"/>
    </row>
    <row r="50" spans="1:39" x14ac:dyDescent="0.35">
      <c r="A50" s="145" t="s">
        <v>260</v>
      </c>
      <c r="B50" s="121"/>
      <c r="C50" s="121"/>
      <c r="D50" s="121"/>
      <c r="E50" s="121"/>
      <c r="F50" s="121"/>
      <c r="G50" s="121"/>
      <c r="H50" s="121"/>
      <c r="I50" s="121"/>
      <c r="J50" s="121"/>
      <c r="K50" s="121"/>
      <c r="L50" s="121"/>
      <c r="M50" s="121"/>
      <c r="N50" s="121"/>
      <c r="O50" s="121"/>
      <c r="P50" s="121"/>
      <c r="Q50" s="121"/>
      <c r="R50" s="121"/>
      <c r="S50" s="121"/>
      <c r="T50" s="121"/>
      <c r="U50" s="121"/>
      <c r="V50" s="121"/>
      <c r="W50" s="121"/>
      <c r="X50" s="121"/>
      <c r="Y50" s="121"/>
      <c r="Z50" s="121"/>
      <c r="AA50" s="121"/>
      <c r="AB50" s="121"/>
      <c r="AC50" s="121"/>
      <c r="AD50" s="121"/>
      <c r="AE50" s="121"/>
      <c r="AF50" s="121"/>
      <c r="AG50" s="121"/>
      <c r="AH50" s="121"/>
      <c r="AI50" s="121">
        <v>2.9000000000000001E-2</v>
      </c>
      <c r="AJ50" s="121">
        <v>127.246</v>
      </c>
      <c r="AK50" s="121">
        <v>5.8010000000000002</v>
      </c>
      <c r="AL50" s="121"/>
      <c r="AM50" s="122"/>
    </row>
    <row r="51" spans="1:39" x14ac:dyDescent="0.35">
      <c r="A51" s="145" t="s">
        <v>261</v>
      </c>
      <c r="B51" s="121"/>
      <c r="C51" s="121"/>
      <c r="D51" s="121"/>
      <c r="E51" s="121"/>
      <c r="F51" s="121"/>
      <c r="G51" s="121"/>
      <c r="H51" s="121"/>
      <c r="I51" s="121"/>
      <c r="J51" s="121"/>
      <c r="K51" s="121"/>
      <c r="L51" s="121"/>
      <c r="M51" s="121"/>
      <c r="N51" s="121"/>
      <c r="O51" s="121"/>
      <c r="P51" s="121"/>
      <c r="Q51" s="121"/>
      <c r="R51" s="121"/>
      <c r="S51" s="121"/>
      <c r="T51" s="121"/>
      <c r="U51" s="121"/>
      <c r="V51" s="121"/>
      <c r="W51" s="121"/>
      <c r="X51" s="121"/>
      <c r="Y51" s="121"/>
      <c r="Z51" s="121"/>
      <c r="AA51" s="121"/>
      <c r="AB51" s="121"/>
      <c r="AC51" s="121"/>
      <c r="AD51" s="121"/>
      <c r="AE51" s="121"/>
      <c r="AF51" s="121"/>
      <c r="AG51" s="121"/>
      <c r="AH51" s="121"/>
      <c r="AI51" s="121"/>
      <c r="AJ51" s="121"/>
      <c r="AK51" s="121"/>
      <c r="AL51" s="121">
        <v>1.266</v>
      </c>
      <c r="AM51" s="122">
        <v>119.039</v>
      </c>
    </row>
    <row r="52" spans="1:39" ht="15.75" customHeight="1" thickBot="1" x14ac:dyDescent="0.4">
      <c r="A52" s="145" t="s">
        <v>262</v>
      </c>
      <c r="B52" s="123"/>
      <c r="C52" s="123"/>
      <c r="D52" s="123"/>
      <c r="E52" s="123"/>
      <c r="F52" s="123"/>
      <c r="G52" s="123"/>
      <c r="H52" s="123"/>
      <c r="I52" s="123"/>
      <c r="J52" s="123"/>
      <c r="K52" s="123"/>
      <c r="L52" s="123"/>
      <c r="M52" s="123"/>
      <c r="N52" s="123"/>
      <c r="O52" s="123"/>
      <c r="P52" s="123"/>
      <c r="Q52" s="123"/>
      <c r="R52" s="123"/>
      <c r="S52" s="123"/>
      <c r="T52" s="123"/>
      <c r="U52" s="123"/>
      <c r="V52" s="123"/>
      <c r="W52" s="123"/>
      <c r="X52" s="123"/>
      <c r="Y52" s="123"/>
      <c r="Z52" s="123"/>
      <c r="AA52" s="123"/>
      <c r="AB52" s="123"/>
      <c r="AC52" s="123"/>
      <c r="AD52" s="123"/>
      <c r="AE52" s="123"/>
      <c r="AF52" s="123"/>
      <c r="AG52" s="123"/>
      <c r="AH52" s="123"/>
      <c r="AI52" s="123"/>
      <c r="AJ52" s="123"/>
      <c r="AK52" s="123"/>
      <c r="AL52" s="123">
        <v>0.59599999999999997</v>
      </c>
      <c r="AM52" s="124">
        <v>50.774999999999999</v>
      </c>
    </row>
  </sheetData>
  <conditionalFormatting sqref="B2:AM52">
    <cfRule type="expression" dxfId="2" priority="1">
      <formula>B2=""</formula>
    </cfRule>
    <cfRule type="expression" dxfId="1" priority="3">
      <formula>B2&lt;0</formula>
    </cfRule>
  </conditionalFormatting>
  <pageMargins left="0.7" right="0.7" top="0.75" bottom="0.75" header="0.3" footer="0.3"/>
  <pageSetup orientation="portrait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5">
    <tabColor rgb="FFFFC000"/>
  </sheetPr>
  <dimension ref="A1:AM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sqref="A1:XFD1048576"/>
    </sheetView>
  </sheetViews>
  <sheetFormatPr baseColWidth="10" defaultColWidth="18.7265625" defaultRowHeight="14.5" x14ac:dyDescent="0.35"/>
  <cols>
    <col min="1" max="1" width="14.26953125" style="120" bestFit="1" customWidth="1"/>
    <col min="2" max="2" width="121.90625" style="120" bestFit="1" customWidth="1"/>
    <col min="3" max="3" width="121.26953125" style="120" bestFit="1" customWidth="1"/>
    <col min="4" max="4" width="104.26953125" style="120" bestFit="1" customWidth="1"/>
    <col min="5" max="5" width="107.6328125" style="120" bestFit="1" customWidth="1"/>
    <col min="6" max="6" width="100.54296875" style="120" bestFit="1" customWidth="1"/>
    <col min="7" max="7" width="95.08984375" style="120" bestFit="1" customWidth="1"/>
    <col min="8" max="8" width="95.453125" style="120" bestFit="1" customWidth="1"/>
    <col min="9" max="9" width="104.26953125" style="120" bestFit="1" customWidth="1"/>
    <col min="10" max="10" width="102.6328125" style="120" bestFit="1" customWidth="1"/>
    <col min="11" max="11" width="231.08984375" style="120" bestFit="1" customWidth="1"/>
    <col min="12" max="12" width="221.26953125" style="120" bestFit="1" customWidth="1"/>
    <col min="13" max="13" width="59.08984375" style="120" bestFit="1" customWidth="1"/>
    <col min="14" max="14" width="60.08984375" style="120" bestFit="1" customWidth="1"/>
    <col min="15" max="15" width="182.26953125" style="120" bestFit="1" customWidth="1"/>
    <col min="16" max="16" width="240.26953125" style="120" bestFit="1" customWidth="1"/>
    <col min="17" max="17" width="182.26953125" style="120" bestFit="1" customWidth="1"/>
    <col min="18" max="18" width="126.1796875" style="120" bestFit="1" customWidth="1"/>
    <col min="19" max="19" width="145.7265625" style="120" bestFit="1" customWidth="1"/>
    <col min="20" max="20" width="84" style="120" bestFit="1" customWidth="1"/>
    <col min="21" max="21" width="84.7265625" style="120" bestFit="1" customWidth="1"/>
    <col min="22" max="23" width="89.81640625" style="120" bestFit="1" customWidth="1"/>
    <col min="24" max="24" width="87.453125" style="120" bestFit="1" customWidth="1"/>
    <col min="25" max="25" width="57.6328125" style="120" bestFit="1" customWidth="1"/>
    <col min="26" max="27" width="148.08984375" style="120" bestFit="1" customWidth="1"/>
    <col min="28" max="28" width="68.453125" style="120" bestFit="1" customWidth="1"/>
    <col min="29" max="29" width="76.54296875" style="120" bestFit="1" customWidth="1"/>
    <col min="30" max="30" width="82.7265625" style="120" bestFit="1" customWidth="1"/>
    <col min="31" max="31" width="54.1796875" style="120" bestFit="1" customWidth="1"/>
    <col min="32" max="32" width="54.90625" style="120" bestFit="1" customWidth="1"/>
    <col min="33" max="33" width="63.90625" style="120" bestFit="1" customWidth="1"/>
    <col min="34" max="34" width="63.1796875" style="120" bestFit="1" customWidth="1"/>
    <col min="35" max="35" width="57.08984375" style="120" bestFit="1" customWidth="1"/>
    <col min="36" max="36" width="61.81640625" style="120" bestFit="1" customWidth="1"/>
    <col min="37" max="37" width="59.7265625" style="120" bestFit="1" customWidth="1"/>
    <col min="38" max="38" width="68.90625" style="120" bestFit="1" customWidth="1"/>
    <col min="39" max="39" width="81.81640625" style="120" bestFit="1" customWidth="1"/>
    <col min="40" max="16384" width="18.7265625" style="120"/>
  </cols>
  <sheetData>
    <row r="1" spans="1:39" x14ac:dyDescent="0.35">
      <c r="B1" s="145" t="s">
        <v>287</v>
      </c>
      <c r="C1" s="145" t="s">
        <v>288</v>
      </c>
      <c r="D1" s="145" t="s">
        <v>289</v>
      </c>
      <c r="E1" s="145" t="s">
        <v>290</v>
      </c>
      <c r="F1" s="145" t="s">
        <v>291</v>
      </c>
      <c r="G1" s="145" t="s">
        <v>292</v>
      </c>
      <c r="H1" s="145" t="s">
        <v>293</v>
      </c>
      <c r="I1" s="145" t="s">
        <v>294</v>
      </c>
      <c r="J1" s="145" t="s">
        <v>295</v>
      </c>
      <c r="K1" s="145" t="s">
        <v>296</v>
      </c>
      <c r="L1" s="145" t="s">
        <v>297</v>
      </c>
      <c r="M1" s="145" t="s">
        <v>298</v>
      </c>
      <c r="N1" s="145" t="s">
        <v>299</v>
      </c>
      <c r="O1" s="145" t="s">
        <v>300</v>
      </c>
      <c r="P1" s="145" t="s">
        <v>301</v>
      </c>
      <c r="Q1" s="145" t="s">
        <v>302</v>
      </c>
      <c r="R1" s="145" t="s">
        <v>303</v>
      </c>
      <c r="S1" s="145" t="s">
        <v>304</v>
      </c>
      <c r="T1" s="145" t="s">
        <v>305</v>
      </c>
      <c r="U1" s="145" t="s">
        <v>306</v>
      </c>
      <c r="V1" s="145" t="s">
        <v>307</v>
      </c>
      <c r="W1" s="145" t="s">
        <v>308</v>
      </c>
      <c r="X1" s="145" t="s">
        <v>309</v>
      </c>
      <c r="Y1" s="145" t="s">
        <v>310</v>
      </c>
      <c r="Z1" s="145" t="s">
        <v>311</v>
      </c>
      <c r="AA1" s="145" t="s">
        <v>312</v>
      </c>
      <c r="AB1" s="145" t="s">
        <v>313</v>
      </c>
      <c r="AC1" s="145" t="s">
        <v>314</v>
      </c>
      <c r="AD1" s="145" t="s">
        <v>315</v>
      </c>
      <c r="AE1" s="145" t="s">
        <v>316</v>
      </c>
      <c r="AF1" s="145" t="s">
        <v>317</v>
      </c>
      <c r="AG1" s="145" t="s">
        <v>318</v>
      </c>
      <c r="AH1" s="145" t="s">
        <v>319</v>
      </c>
      <c r="AI1" s="145" t="s">
        <v>320</v>
      </c>
      <c r="AJ1" s="145" t="s">
        <v>321</v>
      </c>
      <c r="AK1" s="145" t="s">
        <v>322</v>
      </c>
      <c r="AL1" s="145" t="s">
        <v>323</v>
      </c>
      <c r="AM1" s="145" t="s">
        <v>324</v>
      </c>
    </row>
    <row r="2" spans="1:39" x14ac:dyDescent="0.35">
      <c r="A2" s="145" t="s">
        <v>210</v>
      </c>
      <c r="B2" s="182" t="s">
        <v>685</v>
      </c>
      <c r="C2" s="182" t="s">
        <v>686</v>
      </c>
    </row>
    <row r="3" spans="1:39" x14ac:dyDescent="0.35">
      <c r="A3" s="145" t="s">
        <v>213</v>
      </c>
      <c r="B3" s="182" t="s">
        <v>687</v>
      </c>
      <c r="C3" s="182" t="s">
        <v>688</v>
      </c>
    </row>
    <row r="4" spans="1:39" x14ac:dyDescent="0.35">
      <c r="A4" s="145" t="s">
        <v>214</v>
      </c>
      <c r="B4" s="182" t="s">
        <v>689</v>
      </c>
      <c r="C4" s="182" t="s">
        <v>690</v>
      </c>
    </row>
    <row r="5" spans="1:39" x14ac:dyDescent="0.35">
      <c r="A5" s="145" t="s">
        <v>215</v>
      </c>
      <c r="B5" s="182" t="s">
        <v>691</v>
      </c>
      <c r="C5" s="182" t="s">
        <v>691</v>
      </c>
    </row>
    <row r="6" spans="1:39" x14ac:dyDescent="0.35">
      <c r="A6" s="145" t="s">
        <v>216</v>
      </c>
      <c r="B6" s="182" t="s">
        <v>692</v>
      </c>
      <c r="C6" s="182" t="s">
        <v>693</v>
      </c>
    </row>
    <row r="7" spans="1:39" x14ac:dyDescent="0.35">
      <c r="A7" s="145" t="s">
        <v>217</v>
      </c>
      <c r="B7" s="182" t="s">
        <v>694</v>
      </c>
      <c r="C7" s="182" t="s">
        <v>695</v>
      </c>
    </row>
    <row r="8" spans="1:39" x14ac:dyDescent="0.35">
      <c r="A8" s="145" t="s">
        <v>218</v>
      </c>
      <c r="B8" s="182" t="s">
        <v>696</v>
      </c>
      <c r="C8" s="182" t="s">
        <v>697</v>
      </c>
    </row>
    <row r="9" spans="1:39" x14ac:dyDescent="0.35">
      <c r="A9" s="145" t="s">
        <v>219</v>
      </c>
      <c r="D9" s="182" t="s">
        <v>698</v>
      </c>
      <c r="E9" s="182" t="s">
        <v>699</v>
      </c>
      <c r="F9" s="182" t="s">
        <v>700</v>
      </c>
      <c r="G9" s="182" t="s">
        <v>701</v>
      </c>
    </row>
    <row r="10" spans="1:39" x14ac:dyDescent="0.35">
      <c r="A10" s="145" t="s">
        <v>220</v>
      </c>
      <c r="D10" s="182" t="s">
        <v>702</v>
      </c>
      <c r="E10" s="182" t="s">
        <v>703</v>
      </c>
      <c r="F10" s="182" t="s">
        <v>704</v>
      </c>
      <c r="G10" s="182" t="s">
        <v>705</v>
      </c>
    </row>
    <row r="11" spans="1:39" x14ac:dyDescent="0.35">
      <c r="A11" s="145" t="s">
        <v>221</v>
      </c>
      <c r="D11" s="182" t="s">
        <v>706</v>
      </c>
      <c r="E11" s="182" t="s">
        <v>707</v>
      </c>
      <c r="F11" s="182" t="s">
        <v>708</v>
      </c>
      <c r="G11" s="182" t="s">
        <v>709</v>
      </c>
    </row>
    <row r="12" spans="1:39" x14ac:dyDescent="0.35">
      <c r="A12" s="145" t="s">
        <v>222</v>
      </c>
      <c r="D12" s="182" t="s">
        <v>710</v>
      </c>
      <c r="E12" s="182" t="s">
        <v>711</v>
      </c>
      <c r="F12" s="182" t="s">
        <v>712</v>
      </c>
      <c r="G12" s="182" t="s">
        <v>713</v>
      </c>
    </row>
    <row r="13" spans="1:39" x14ac:dyDescent="0.35">
      <c r="A13" s="145" t="s">
        <v>223</v>
      </c>
      <c r="D13" s="182" t="s">
        <v>714</v>
      </c>
      <c r="E13" s="182" t="s">
        <v>714</v>
      </c>
      <c r="F13" s="182" t="s">
        <v>715</v>
      </c>
      <c r="G13" s="182" t="s">
        <v>716</v>
      </c>
    </row>
    <row r="14" spans="1:39" x14ac:dyDescent="0.35">
      <c r="A14" s="145" t="s">
        <v>224</v>
      </c>
      <c r="D14" s="182" t="s">
        <v>717</v>
      </c>
      <c r="E14" s="182" t="s">
        <v>717</v>
      </c>
      <c r="F14" s="182" t="s">
        <v>717</v>
      </c>
      <c r="G14" s="182" t="s">
        <v>717</v>
      </c>
    </row>
    <row r="15" spans="1:39" x14ac:dyDescent="0.35">
      <c r="A15" s="145" t="s">
        <v>225</v>
      </c>
      <c r="H15" s="182" t="s">
        <v>718</v>
      </c>
      <c r="I15" s="182" t="s">
        <v>719</v>
      </c>
      <c r="J15" s="182" t="s">
        <v>720</v>
      </c>
    </row>
    <row r="16" spans="1:39" x14ac:dyDescent="0.35">
      <c r="A16" s="145" t="s">
        <v>226</v>
      </c>
      <c r="H16" s="182" t="s">
        <v>721</v>
      </c>
      <c r="I16" s="182" t="s">
        <v>722</v>
      </c>
      <c r="J16" s="182" t="s">
        <v>723</v>
      </c>
    </row>
    <row r="17" spans="1:25" x14ac:dyDescent="0.35">
      <c r="A17" s="145" t="s">
        <v>227</v>
      </c>
      <c r="H17" s="182" t="s">
        <v>724</v>
      </c>
      <c r="I17" s="182" t="s">
        <v>725</v>
      </c>
      <c r="J17" s="182" t="s">
        <v>726</v>
      </c>
    </row>
    <row r="18" spans="1:25" x14ac:dyDescent="0.35">
      <c r="A18" s="145" t="s">
        <v>228</v>
      </c>
      <c r="H18" s="182" t="s">
        <v>727</v>
      </c>
      <c r="I18" s="182" t="s">
        <v>728</v>
      </c>
      <c r="J18" s="182" t="s">
        <v>729</v>
      </c>
    </row>
    <row r="19" spans="1:25" x14ac:dyDescent="0.35">
      <c r="A19" s="145" t="s">
        <v>229</v>
      </c>
      <c r="K19" s="120" t="s">
        <v>730</v>
      </c>
      <c r="L19" s="120" t="s">
        <v>731</v>
      </c>
    </row>
    <row r="20" spans="1:25" x14ac:dyDescent="0.35">
      <c r="A20" s="145" t="s">
        <v>230</v>
      </c>
      <c r="K20" s="120" t="s">
        <v>732</v>
      </c>
      <c r="L20" s="120" t="s">
        <v>733</v>
      </c>
    </row>
    <row r="21" spans="1:25" x14ac:dyDescent="0.35">
      <c r="A21" s="145" t="s">
        <v>231</v>
      </c>
      <c r="M21" s="120" t="s">
        <v>734</v>
      </c>
      <c r="N21" s="120" t="s">
        <v>735</v>
      </c>
    </row>
    <row r="22" spans="1:25" x14ac:dyDescent="0.35">
      <c r="A22" s="145" t="s">
        <v>232</v>
      </c>
      <c r="O22" s="120" t="s">
        <v>736</v>
      </c>
      <c r="P22" s="120" t="s">
        <v>737</v>
      </c>
      <c r="Q22" s="120" t="s">
        <v>736</v>
      </c>
    </row>
    <row r="23" spans="1:25" x14ac:dyDescent="0.35">
      <c r="A23" s="145" t="s">
        <v>233</v>
      </c>
      <c r="O23" s="120" t="s">
        <v>738</v>
      </c>
      <c r="P23" s="120" t="s">
        <v>739</v>
      </c>
      <c r="Q23" s="120" t="s">
        <v>740</v>
      </c>
    </row>
    <row r="24" spans="1:25" x14ac:dyDescent="0.35">
      <c r="A24" s="145" t="s">
        <v>234</v>
      </c>
      <c r="O24" s="120" t="s">
        <v>741</v>
      </c>
      <c r="P24" s="120" t="s">
        <v>741</v>
      </c>
      <c r="Q24" s="120" t="s">
        <v>741</v>
      </c>
    </row>
    <row r="25" spans="1:25" x14ac:dyDescent="0.35">
      <c r="A25" s="145" t="s">
        <v>235</v>
      </c>
      <c r="R25" s="120" t="s">
        <v>742</v>
      </c>
      <c r="S25" s="120" t="s">
        <v>743</v>
      </c>
    </row>
    <row r="26" spans="1:25" x14ac:dyDescent="0.35">
      <c r="A26" s="145" t="s">
        <v>236</v>
      </c>
      <c r="R26" s="120" t="s">
        <v>691</v>
      </c>
      <c r="S26" s="120" t="s">
        <v>744</v>
      </c>
    </row>
    <row r="27" spans="1:25" x14ac:dyDescent="0.35">
      <c r="A27" s="145" t="s">
        <v>237</v>
      </c>
      <c r="R27" s="120" t="s">
        <v>745</v>
      </c>
      <c r="S27" s="120" t="s">
        <v>746</v>
      </c>
    </row>
    <row r="28" spans="1:25" x14ac:dyDescent="0.35">
      <c r="A28" s="145" t="s">
        <v>238</v>
      </c>
      <c r="R28" s="120" t="s">
        <v>747</v>
      </c>
      <c r="S28" s="120" t="s">
        <v>748</v>
      </c>
    </row>
    <row r="29" spans="1:25" x14ac:dyDescent="0.35">
      <c r="A29" s="145" t="s">
        <v>239</v>
      </c>
      <c r="T29" s="120" t="s">
        <v>749</v>
      </c>
      <c r="U29" s="120" t="s">
        <v>750</v>
      </c>
      <c r="V29" s="120" t="s">
        <v>751</v>
      </c>
      <c r="W29" s="120" t="s">
        <v>752</v>
      </c>
      <c r="X29" s="120" t="s">
        <v>753</v>
      </c>
    </row>
    <row r="30" spans="1:25" x14ac:dyDescent="0.35">
      <c r="A30" s="145" t="s">
        <v>240</v>
      </c>
      <c r="T30" s="120" t="s">
        <v>754</v>
      </c>
      <c r="U30" s="120" t="s">
        <v>755</v>
      </c>
      <c r="V30" s="120" t="s">
        <v>756</v>
      </c>
      <c r="W30" s="120" t="s">
        <v>757</v>
      </c>
      <c r="X30" s="120" t="s">
        <v>758</v>
      </c>
    </row>
    <row r="31" spans="1:25" x14ac:dyDescent="0.35">
      <c r="A31" s="145" t="s">
        <v>241</v>
      </c>
      <c r="T31" s="120" t="s">
        <v>759</v>
      </c>
      <c r="U31" s="120" t="s">
        <v>760</v>
      </c>
      <c r="V31" s="120" t="s">
        <v>761</v>
      </c>
      <c r="W31" s="120" t="s">
        <v>762</v>
      </c>
      <c r="X31" s="120" t="s">
        <v>763</v>
      </c>
    </row>
    <row r="32" spans="1:25" x14ac:dyDescent="0.35">
      <c r="A32" s="145" t="s">
        <v>242</v>
      </c>
      <c r="Y32" s="120" t="s">
        <v>764</v>
      </c>
    </row>
    <row r="33" spans="1:37" x14ac:dyDescent="0.35">
      <c r="A33" s="145" t="s">
        <v>243</v>
      </c>
      <c r="Y33" s="120" t="s">
        <v>765</v>
      </c>
    </row>
    <row r="34" spans="1:37" x14ac:dyDescent="0.35">
      <c r="A34" s="145" t="s">
        <v>244</v>
      </c>
      <c r="Z34" s="120" t="s">
        <v>766</v>
      </c>
      <c r="AA34" s="120" t="s">
        <v>767</v>
      </c>
    </row>
    <row r="35" spans="1:37" x14ac:dyDescent="0.35">
      <c r="A35" s="145" t="s">
        <v>245</v>
      </c>
      <c r="Z35" s="120" t="s">
        <v>741</v>
      </c>
      <c r="AA35" s="120" t="s">
        <v>741</v>
      </c>
    </row>
    <row r="36" spans="1:37" x14ac:dyDescent="0.35">
      <c r="A36" s="145" t="s">
        <v>246</v>
      </c>
      <c r="Z36" s="120" t="s">
        <v>717</v>
      </c>
      <c r="AA36" s="120" t="s">
        <v>717</v>
      </c>
    </row>
    <row r="37" spans="1:37" x14ac:dyDescent="0.35">
      <c r="A37" s="145" t="s">
        <v>247</v>
      </c>
      <c r="Z37" s="120" t="s">
        <v>768</v>
      </c>
      <c r="AA37" s="120" t="s">
        <v>769</v>
      </c>
    </row>
    <row r="38" spans="1:37" x14ac:dyDescent="0.35">
      <c r="A38" s="145" t="s">
        <v>248</v>
      </c>
      <c r="Z38" s="120" t="s">
        <v>696</v>
      </c>
      <c r="AA38" s="120" t="s">
        <v>770</v>
      </c>
    </row>
    <row r="39" spans="1:37" x14ac:dyDescent="0.35">
      <c r="A39" s="145" t="s">
        <v>249</v>
      </c>
      <c r="AB39" s="120" t="s">
        <v>771</v>
      </c>
      <c r="AC39" s="120" t="s">
        <v>772</v>
      </c>
      <c r="AD39" s="120" t="s">
        <v>773</v>
      </c>
    </row>
    <row r="40" spans="1:37" x14ac:dyDescent="0.35">
      <c r="A40" s="145" t="s">
        <v>250</v>
      </c>
      <c r="AB40" s="120" t="s">
        <v>717</v>
      </c>
      <c r="AC40" s="120" t="s">
        <v>717</v>
      </c>
      <c r="AD40" s="120" t="s">
        <v>717</v>
      </c>
    </row>
    <row r="41" spans="1:37" x14ac:dyDescent="0.35">
      <c r="A41" s="145" t="s">
        <v>251</v>
      </c>
      <c r="AB41" s="120" t="s">
        <v>774</v>
      </c>
      <c r="AC41" s="120" t="s">
        <v>775</v>
      </c>
      <c r="AD41" s="120" t="s">
        <v>776</v>
      </c>
    </row>
    <row r="42" spans="1:37" x14ac:dyDescent="0.35">
      <c r="A42" s="145" t="s">
        <v>252</v>
      </c>
      <c r="AE42" s="120" t="s">
        <v>717</v>
      </c>
      <c r="AF42" s="120" t="s">
        <v>717</v>
      </c>
    </row>
    <row r="43" spans="1:37" x14ac:dyDescent="0.35">
      <c r="A43" s="145" t="s">
        <v>253</v>
      </c>
      <c r="AE43" s="120" t="s">
        <v>777</v>
      </c>
      <c r="AF43" s="120" t="s">
        <v>778</v>
      </c>
    </row>
    <row r="44" spans="1:37" x14ac:dyDescent="0.35">
      <c r="A44" s="145" t="s">
        <v>254</v>
      </c>
      <c r="AG44" s="120" t="s">
        <v>779</v>
      </c>
      <c r="AH44" s="120" t="s">
        <v>780</v>
      </c>
    </row>
    <row r="45" spans="1:37" x14ac:dyDescent="0.35">
      <c r="A45" s="145" t="s">
        <v>255</v>
      </c>
      <c r="AG45" s="120" t="s">
        <v>717</v>
      </c>
      <c r="AH45" s="120" t="s">
        <v>717</v>
      </c>
    </row>
    <row r="46" spans="1:37" x14ac:dyDescent="0.35">
      <c r="A46" s="145" t="s">
        <v>256</v>
      </c>
      <c r="AG46" s="120" t="s">
        <v>781</v>
      </c>
      <c r="AH46" s="120" t="s">
        <v>782</v>
      </c>
    </row>
    <row r="47" spans="1:37" x14ac:dyDescent="0.35">
      <c r="A47" s="145" t="s">
        <v>257</v>
      </c>
      <c r="AI47" s="120" t="s">
        <v>717</v>
      </c>
      <c r="AJ47" s="120" t="s">
        <v>717</v>
      </c>
      <c r="AK47" s="120" t="s">
        <v>717</v>
      </c>
    </row>
    <row r="48" spans="1:37" x14ac:dyDescent="0.35">
      <c r="A48" s="145" t="s">
        <v>258</v>
      </c>
      <c r="AI48" s="120" t="s">
        <v>783</v>
      </c>
      <c r="AJ48" s="120" t="s">
        <v>784</v>
      </c>
      <c r="AK48" s="120" t="s">
        <v>785</v>
      </c>
    </row>
    <row r="49" spans="1:39" x14ac:dyDescent="0.35">
      <c r="A49" s="145" t="s">
        <v>259</v>
      </c>
      <c r="AI49" s="120" t="s">
        <v>786</v>
      </c>
      <c r="AJ49" s="120" t="s">
        <v>787</v>
      </c>
      <c r="AK49" s="120" t="s">
        <v>788</v>
      </c>
    </row>
    <row r="50" spans="1:39" x14ac:dyDescent="0.35">
      <c r="A50" s="145" t="s">
        <v>260</v>
      </c>
      <c r="AI50" s="120" t="s">
        <v>789</v>
      </c>
      <c r="AJ50" s="120" t="s">
        <v>790</v>
      </c>
      <c r="AK50" s="120" t="s">
        <v>791</v>
      </c>
    </row>
    <row r="51" spans="1:39" x14ac:dyDescent="0.35">
      <c r="A51" s="145" t="s">
        <v>261</v>
      </c>
      <c r="AL51" s="120" t="s">
        <v>792</v>
      </c>
      <c r="AM51" s="120" t="s">
        <v>793</v>
      </c>
    </row>
    <row r="52" spans="1:39" x14ac:dyDescent="0.35">
      <c r="A52" s="145" t="s">
        <v>262</v>
      </c>
      <c r="AL52" s="120" t="s">
        <v>794</v>
      </c>
      <c r="AM52" s="120" t="s">
        <v>795</v>
      </c>
    </row>
  </sheetData>
  <conditionalFormatting sqref="B2:AM52">
    <cfRule type="expression" dxfId="0" priority="1">
      <formula>B2=""</formula>
    </cfRule>
  </conditionalFormatting>
  <pageMargins left="0.7" right="0.7" top="0.75" bottom="0.75" header="0.3" footer="0.3"/>
  <pageSetup orientation="portrait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6">
    <tabColor rgb="FFFFFF00"/>
  </sheetPr>
  <dimension ref="A1:J52"/>
  <sheetViews>
    <sheetView workbookViewId="0">
      <selection activeCell="M15" sqref="M15"/>
    </sheetView>
  </sheetViews>
  <sheetFormatPr baseColWidth="10" defaultRowHeight="14.5" x14ac:dyDescent="0.35"/>
  <cols>
    <col min="1" max="1" width="3" style="77" bestFit="1" customWidth="1"/>
    <col min="2" max="2" width="15" style="135" bestFit="1" customWidth="1"/>
    <col min="3" max="3" width="11.81640625" style="135" bestFit="1" customWidth="1"/>
    <col min="4" max="4" width="8.81640625" style="135" bestFit="1" customWidth="1"/>
    <col min="8" max="8" width="11.26953125" style="135" bestFit="1" customWidth="1"/>
    <col min="9" max="9" width="6.1796875" style="135" bestFit="1" customWidth="1"/>
    <col min="10" max="10" width="6.26953125" style="135" bestFit="1" customWidth="1"/>
  </cols>
  <sheetData>
    <row r="1" spans="1:10" s="77" customFormat="1" x14ac:dyDescent="0.35">
      <c r="B1" s="77" t="str">
        <f>'raw grasp info'!B1</f>
        <v>grasp</v>
      </c>
      <c r="C1" s="77" t="s">
        <v>796</v>
      </c>
      <c r="D1" s="77" t="s">
        <v>205</v>
      </c>
      <c r="E1" s="77" t="s">
        <v>797</v>
      </c>
      <c r="F1" s="77" t="s">
        <v>798</v>
      </c>
      <c r="I1" s="77" t="s">
        <v>797</v>
      </c>
      <c r="J1" s="77" t="s">
        <v>798</v>
      </c>
    </row>
    <row r="2" spans="1:10" x14ac:dyDescent="0.35">
      <c r="A2" s="77">
        <f>'raw grasp info'!A2</f>
        <v>0</v>
      </c>
      <c r="B2" t="str">
        <f>'raw grasp info'!B2</f>
        <v>petri-c8</v>
      </c>
      <c r="C2" t="str">
        <f t="shared" ref="C2:C33" si="0">SUBSTITUTE(UPPER(LEFT(B2,SEARCH("-",B2)-1)),"_"," ")</f>
        <v>PETRI</v>
      </c>
      <c r="D2" t="str">
        <f t="shared" ref="D2:D33" si="1">UPPER(SUBSTITUTE(B2,CONCATENATE(SUBSTITUTE(LOWER(C2)," ","_"),"-"),""))</f>
        <v>C8</v>
      </c>
      <c r="E2">
        <f t="shared" ref="E2:E33" si="2">INDEX($H$2:$J$16,MATCH(C2,$H$2:$H$16,),2)</f>
        <v>1</v>
      </c>
      <c r="F2">
        <f t="shared" ref="F2:F33" si="3">INDEX($H$2:$J$16,MATCH(C2,$H$2:$H$16,),3)</f>
        <v>7</v>
      </c>
      <c r="H2" t="str">
        <f>C2</f>
        <v>PETRI</v>
      </c>
      <c r="I2">
        <f t="shared" ref="I2:I16" si="4">INDEX($A$1:$A$52,MATCH(H2,$C$1:$C$52,0))+1</f>
        <v>1</v>
      </c>
      <c r="J2">
        <f t="shared" ref="J2:J16" si="5">LOOKUP(2,1/($C$1:$C$52=H2),$A$1:$A$52)+1</f>
        <v>7</v>
      </c>
    </row>
    <row r="3" spans="1:10" x14ac:dyDescent="0.35">
      <c r="A3" s="77">
        <f>'raw grasp info'!A3</f>
        <v>1</v>
      </c>
      <c r="B3" t="str">
        <f>'raw grasp info'!B3</f>
        <v>petri-c12</v>
      </c>
      <c r="C3" t="str">
        <f t="shared" si="0"/>
        <v>PETRI</v>
      </c>
      <c r="D3" t="str">
        <f t="shared" si="1"/>
        <v>C12</v>
      </c>
      <c r="E3">
        <f t="shared" si="2"/>
        <v>1</v>
      </c>
      <c r="F3">
        <f t="shared" si="3"/>
        <v>7</v>
      </c>
      <c r="H3" t="str">
        <f t="shared" ref="H3:H16" si="6">INDEX($C$2:$C$52,J2+1)</f>
        <v>MARKER</v>
      </c>
      <c r="I3">
        <f t="shared" si="4"/>
        <v>8</v>
      </c>
      <c r="J3">
        <f t="shared" si="5"/>
        <v>13</v>
      </c>
    </row>
    <row r="4" spans="1:10" x14ac:dyDescent="0.35">
      <c r="A4" s="77">
        <f>'raw grasp info'!A4</f>
        <v>2</v>
      </c>
      <c r="B4" t="str">
        <f>'raw grasp info'!B4</f>
        <v>petri-t+1</v>
      </c>
      <c r="C4" t="str">
        <f t="shared" si="0"/>
        <v>PETRI</v>
      </c>
      <c r="D4" t="str">
        <f t="shared" si="1"/>
        <v>T+1</v>
      </c>
      <c r="E4">
        <f t="shared" si="2"/>
        <v>1</v>
      </c>
      <c r="F4">
        <f t="shared" si="3"/>
        <v>7</v>
      </c>
      <c r="H4" t="str">
        <f t="shared" si="6"/>
        <v>MARKER CAP</v>
      </c>
      <c r="I4">
        <f t="shared" si="4"/>
        <v>14</v>
      </c>
      <c r="J4">
        <f t="shared" si="5"/>
        <v>17</v>
      </c>
    </row>
    <row r="5" spans="1:10" x14ac:dyDescent="0.35">
      <c r="A5" s="77">
        <f>'raw grasp info'!A5</f>
        <v>3</v>
      </c>
      <c r="B5" t="str">
        <f>'raw grasp info'!B5</f>
        <v>petri-t+2</v>
      </c>
      <c r="C5" t="str">
        <f t="shared" si="0"/>
        <v>PETRI</v>
      </c>
      <c r="D5" t="str">
        <f t="shared" si="1"/>
        <v>T+2</v>
      </c>
      <c r="E5">
        <f t="shared" si="2"/>
        <v>1</v>
      </c>
      <c r="F5">
        <f t="shared" si="3"/>
        <v>7</v>
      </c>
      <c r="H5" t="str">
        <f t="shared" si="6"/>
        <v>KIT</v>
      </c>
      <c r="I5">
        <f t="shared" si="4"/>
        <v>18</v>
      </c>
      <c r="J5">
        <f t="shared" si="5"/>
        <v>19</v>
      </c>
    </row>
    <row r="6" spans="1:10" x14ac:dyDescent="0.35">
      <c r="A6" s="77">
        <f>'raw grasp info'!A6</f>
        <v>4</v>
      </c>
      <c r="B6" t="str">
        <f>'raw grasp info'!B6</f>
        <v>petri-t+3.5</v>
      </c>
      <c r="C6" t="str">
        <f t="shared" si="0"/>
        <v>PETRI</v>
      </c>
      <c r="D6" t="str">
        <f t="shared" si="1"/>
        <v>T+3.5</v>
      </c>
      <c r="E6">
        <f t="shared" si="2"/>
        <v>1</v>
      </c>
      <c r="F6">
        <f t="shared" si="3"/>
        <v>7</v>
      </c>
      <c r="H6" t="str">
        <f t="shared" si="6"/>
        <v>KIT TAB</v>
      </c>
      <c r="I6">
        <f t="shared" si="4"/>
        <v>20</v>
      </c>
      <c r="J6">
        <f t="shared" si="5"/>
        <v>20</v>
      </c>
    </row>
    <row r="7" spans="1:10" x14ac:dyDescent="0.35">
      <c r="A7" s="77">
        <f>'raw grasp info'!A7</f>
        <v>5</v>
      </c>
      <c r="B7" t="str">
        <f>'raw grasp info'!B7</f>
        <v>petri-t+4</v>
      </c>
      <c r="C7" t="str">
        <f t="shared" si="0"/>
        <v>PETRI</v>
      </c>
      <c r="D7" t="str">
        <f t="shared" si="1"/>
        <v>T+4</v>
      </c>
      <c r="E7">
        <f t="shared" si="2"/>
        <v>1</v>
      </c>
      <c r="F7">
        <f t="shared" si="3"/>
        <v>7</v>
      </c>
      <c r="H7" t="str">
        <f t="shared" si="6"/>
        <v>CANISTER</v>
      </c>
      <c r="I7">
        <f t="shared" si="4"/>
        <v>21</v>
      </c>
      <c r="J7">
        <f t="shared" si="5"/>
        <v>23</v>
      </c>
    </row>
    <row r="8" spans="1:10" x14ac:dyDescent="0.35">
      <c r="A8" s="77">
        <f>'raw grasp info'!A8</f>
        <v>6</v>
      </c>
      <c r="B8" t="str">
        <f>'raw grasp info'!B8</f>
        <v>petri-t+5</v>
      </c>
      <c r="C8" t="str">
        <f t="shared" si="0"/>
        <v>PETRI</v>
      </c>
      <c r="D8" t="str">
        <f t="shared" si="1"/>
        <v>T+5</v>
      </c>
      <c r="E8">
        <f t="shared" si="2"/>
        <v>1</v>
      </c>
      <c r="F8">
        <f t="shared" si="3"/>
        <v>7</v>
      </c>
      <c r="H8" t="str">
        <f t="shared" si="6"/>
        <v>TUBE</v>
      </c>
      <c r="I8">
        <f t="shared" si="4"/>
        <v>24</v>
      </c>
      <c r="J8">
        <f t="shared" si="5"/>
        <v>27</v>
      </c>
    </row>
    <row r="9" spans="1:10" x14ac:dyDescent="0.35">
      <c r="A9" s="77">
        <f>'raw grasp info'!A9</f>
        <v>7</v>
      </c>
      <c r="B9" t="str">
        <f>'raw grasp info'!B9</f>
        <v>marker-c8</v>
      </c>
      <c r="C9" t="str">
        <f t="shared" si="0"/>
        <v>MARKER</v>
      </c>
      <c r="D9" t="str">
        <f t="shared" si="1"/>
        <v>C8</v>
      </c>
      <c r="E9">
        <f t="shared" si="2"/>
        <v>8</v>
      </c>
      <c r="F9">
        <f t="shared" si="3"/>
        <v>13</v>
      </c>
      <c r="H9" t="str">
        <f t="shared" si="6"/>
        <v>NEEDLE</v>
      </c>
      <c r="I9">
        <f t="shared" si="4"/>
        <v>28</v>
      </c>
      <c r="J9">
        <f t="shared" si="5"/>
        <v>30</v>
      </c>
    </row>
    <row r="10" spans="1:10" x14ac:dyDescent="0.35">
      <c r="A10" s="77">
        <f>'raw grasp info'!A10</f>
        <v>8</v>
      </c>
      <c r="B10" t="str">
        <f>'raw grasp info'!B10</f>
        <v>marker-f21</v>
      </c>
      <c r="C10" t="str">
        <f t="shared" si="0"/>
        <v>MARKER</v>
      </c>
      <c r="D10" t="str">
        <f t="shared" si="1"/>
        <v>F21</v>
      </c>
      <c r="E10">
        <f t="shared" si="2"/>
        <v>8</v>
      </c>
      <c r="F10">
        <f t="shared" si="3"/>
        <v>13</v>
      </c>
      <c r="H10" t="str">
        <f t="shared" si="6"/>
        <v>NEEDLE CAP</v>
      </c>
      <c r="I10">
        <f t="shared" si="4"/>
        <v>31</v>
      </c>
      <c r="J10">
        <f t="shared" si="5"/>
        <v>32</v>
      </c>
    </row>
    <row r="11" spans="1:10" x14ac:dyDescent="0.35">
      <c r="A11" s="77">
        <f>'raw grasp info'!A11</f>
        <v>9</v>
      </c>
      <c r="B11" t="str">
        <f>'raw grasp info'!B11</f>
        <v>marker-f26</v>
      </c>
      <c r="C11" t="str">
        <f t="shared" si="0"/>
        <v>MARKER</v>
      </c>
      <c r="D11" t="str">
        <f t="shared" si="1"/>
        <v>F26</v>
      </c>
      <c r="E11">
        <f t="shared" si="2"/>
        <v>8</v>
      </c>
      <c r="F11">
        <f t="shared" si="3"/>
        <v>13</v>
      </c>
      <c r="H11" t="str">
        <f t="shared" si="6"/>
        <v>RINSE GLASS</v>
      </c>
      <c r="I11">
        <f t="shared" si="4"/>
        <v>33</v>
      </c>
      <c r="J11">
        <f t="shared" si="5"/>
        <v>37</v>
      </c>
    </row>
    <row r="12" spans="1:10" x14ac:dyDescent="0.35">
      <c r="A12" s="77">
        <f>'raw grasp info'!A12</f>
        <v>10</v>
      </c>
      <c r="B12" t="str">
        <f>'raw grasp info'!B12</f>
        <v>marker-t+6</v>
      </c>
      <c r="C12" t="str">
        <f t="shared" si="0"/>
        <v>MARKER</v>
      </c>
      <c r="D12" t="str">
        <f t="shared" si="1"/>
        <v>T+6</v>
      </c>
      <c r="E12">
        <f t="shared" si="2"/>
        <v>8</v>
      </c>
      <c r="F12">
        <f t="shared" si="3"/>
        <v>13</v>
      </c>
      <c r="H12" t="str">
        <f t="shared" si="6"/>
        <v>RED PLUG</v>
      </c>
      <c r="I12">
        <f t="shared" si="4"/>
        <v>38</v>
      </c>
      <c r="J12">
        <f t="shared" si="5"/>
        <v>40</v>
      </c>
    </row>
    <row r="13" spans="1:10" x14ac:dyDescent="0.35">
      <c r="A13" s="77">
        <f>'raw grasp info'!A13</f>
        <v>11</v>
      </c>
      <c r="B13" t="str">
        <f>'raw grasp info'!B13</f>
        <v>marker-t+8</v>
      </c>
      <c r="C13" t="str">
        <f t="shared" si="0"/>
        <v>MARKER</v>
      </c>
      <c r="D13" t="str">
        <f t="shared" si="1"/>
        <v>T+8</v>
      </c>
      <c r="E13">
        <f t="shared" si="2"/>
        <v>8</v>
      </c>
      <c r="F13">
        <f t="shared" si="3"/>
        <v>13</v>
      </c>
      <c r="H13" t="str">
        <f t="shared" si="6"/>
        <v>GLASS VIAL</v>
      </c>
      <c r="I13">
        <f t="shared" si="4"/>
        <v>41</v>
      </c>
      <c r="J13">
        <f t="shared" si="5"/>
        <v>42</v>
      </c>
    </row>
    <row r="14" spans="1:10" x14ac:dyDescent="0.35">
      <c r="A14" s="77">
        <f>'raw grasp info'!A14</f>
        <v>12</v>
      </c>
      <c r="B14" t="str">
        <f>'raw grasp info'!B14</f>
        <v>marker-t13</v>
      </c>
      <c r="C14" t="str">
        <f t="shared" si="0"/>
        <v>MARKER</v>
      </c>
      <c r="D14" t="str">
        <f t="shared" si="1"/>
        <v>T13</v>
      </c>
      <c r="E14">
        <f t="shared" si="2"/>
        <v>8</v>
      </c>
      <c r="F14">
        <f t="shared" si="3"/>
        <v>13</v>
      </c>
      <c r="H14" t="str">
        <f t="shared" si="6"/>
        <v>YELLOW PLUG</v>
      </c>
      <c r="I14">
        <f t="shared" si="4"/>
        <v>43</v>
      </c>
      <c r="J14">
        <f t="shared" si="5"/>
        <v>45</v>
      </c>
    </row>
    <row r="15" spans="1:10" x14ac:dyDescent="0.35">
      <c r="A15" s="77">
        <f>'raw grasp info'!A15</f>
        <v>13</v>
      </c>
      <c r="B15" t="str">
        <f>'raw grasp info'!B15</f>
        <v>marker_cap-c16</v>
      </c>
      <c r="C15" t="str">
        <f t="shared" si="0"/>
        <v>MARKER CAP</v>
      </c>
      <c r="D15" t="str">
        <f t="shared" si="1"/>
        <v>C16</v>
      </c>
      <c r="E15">
        <f t="shared" si="2"/>
        <v>14</v>
      </c>
      <c r="F15">
        <f t="shared" si="3"/>
        <v>17</v>
      </c>
      <c r="H15" t="str">
        <f t="shared" si="6"/>
        <v>TUBE CLAMP</v>
      </c>
      <c r="I15">
        <f t="shared" si="4"/>
        <v>46</v>
      </c>
      <c r="J15">
        <f t="shared" si="5"/>
        <v>49</v>
      </c>
    </row>
    <row r="16" spans="1:10" x14ac:dyDescent="0.35">
      <c r="A16" s="77">
        <f>'raw grasp info'!A16</f>
        <v>14</v>
      </c>
      <c r="B16" t="str">
        <f>'raw grasp info'!B16</f>
        <v>marker_cap-f17</v>
      </c>
      <c r="C16" t="str">
        <f t="shared" si="0"/>
        <v>MARKER CAP</v>
      </c>
      <c r="D16" t="str">
        <f t="shared" si="1"/>
        <v>F17</v>
      </c>
      <c r="E16">
        <f t="shared" si="2"/>
        <v>14</v>
      </c>
      <c r="F16">
        <f t="shared" si="3"/>
        <v>17</v>
      </c>
      <c r="H16" t="str">
        <f t="shared" si="6"/>
        <v>SCISSORS</v>
      </c>
      <c r="I16">
        <f t="shared" si="4"/>
        <v>50</v>
      </c>
      <c r="J16">
        <f t="shared" si="5"/>
        <v>51</v>
      </c>
    </row>
    <row r="17" spans="1:6" x14ac:dyDescent="0.35">
      <c r="A17" s="77">
        <f>'raw grasp info'!A17</f>
        <v>15</v>
      </c>
      <c r="B17" t="str">
        <f>'raw grasp info'!B17</f>
        <v>marker_cap-f21</v>
      </c>
      <c r="C17" t="str">
        <f t="shared" si="0"/>
        <v>MARKER CAP</v>
      </c>
      <c r="D17" t="str">
        <f t="shared" si="1"/>
        <v>F21</v>
      </c>
      <c r="E17">
        <f t="shared" si="2"/>
        <v>14</v>
      </c>
      <c r="F17">
        <f t="shared" si="3"/>
        <v>17</v>
      </c>
    </row>
    <row r="18" spans="1:6" x14ac:dyDescent="0.35">
      <c r="A18" s="77">
        <f>'raw grasp info'!A18</f>
        <v>16</v>
      </c>
      <c r="B18" t="str">
        <f>'raw grasp info'!B18</f>
        <v>marker_cap-t16</v>
      </c>
      <c r="C18" t="str">
        <f t="shared" si="0"/>
        <v>MARKER CAP</v>
      </c>
      <c r="D18" t="str">
        <f t="shared" si="1"/>
        <v>T16</v>
      </c>
      <c r="E18">
        <f t="shared" si="2"/>
        <v>14</v>
      </c>
      <c r="F18">
        <f t="shared" si="3"/>
        <v>17</v>
      </c>
    </row>
    <row r="19" spans="1:6" x14ac:dyDescent="0.35">
      <c r="A19" s="77">
        <f>'raw grasp info'!A19</f>
        <v>17</v>
      </c>
      <c r="B19" t="str">
        <f>'raw grasp info'!B19</f>
        <v>kit-c1</v>
      </c>
      <c r="C19" t="str">
        <f t="shared" si="0"/>
        <v>KIT</v>
      </c>
      <c r="D19" t="str">
        <f t="shared" si="1"/>
        <v>C1</v>
      </c>
      <c r="E19">
        <f t="shared" si="2"/>
        <v>18</v>
      </c>
      <c r="F19">
        <f t="shared" si="3"/>
        <v>19</v>
      </c>
    </row>
    <row r="20" spans="1:6" x14ac:dyDescent="0.35">
      <c r="A20" s="77">
        <f>'raw grasp info'!A20</f>
        <v>18</v>
      </c>
      <c r="B20" t="str">
        <f>'raw grasp info'!B20</f>
        <v>kit-c13</v>
      </c>
      <c r="C20" t="str">
        <f t="shared" si="0"/>
        <v>KIT</v>
      </c>
      <c r="D20" t="str">
        <f t="shared" si="1"/>
        <v>C13</v>
      </c>
      <c r="E20">
        <f t="shared" si="2"/>
        <v>18</v>
      </c>
      <c r="F20">
        <f t="shared" si="3"/>
        <v>19</v>
      </c>
    </row>
    <row r="21" spans="1:6" x14ac:dyDescent="0.35">
      <c r="A21" s="77">
        <f>'raw grasp info'!A21</f>
        <v>19</v>
      </c>
      <c r="B21" t="str">
        <f>'raw grasp info'!B21</f>
        <v>kit_tab-c16</v>
      </c>
      <c r="C21" t="str">
        <f t="shared" si="0"/>
        <v>KIT TAB</v>
      </c>
      <c r="D21" t="str">
        <f t="shared" si="1"/>
        <v>C16</v>
      </c>
      <c r="E21">
        <f t="shared" si="2"/>
        <v>20</v>
      </c>
      <c r="F21">
        <f t="shared" si="3"/>
        <v>20</v>
      </c>
    </row>
    <row r="22" spans="1:6" x14ac:dyDescent="0.35">
      <c r="A22" s="77">
        <f>'raw grasp info'!A22</f>
        <v>20</v>
      </c>
      <c r="B22" t="str">
        <f>'raw grasp info'!B22</f>
        <v>canister-c3</v>
      </c>
      <c r="C22" t="str">
        <f t="shared" si="0"/>
        <v>CANISTER</v>
      </c>
      <c r="D22" t="str">
        <f t="shared" si="1"/>
        <v>C3</v>
      </c>
      <c r="E22">
        <f t="shared" si="2"/>
        <v>21</v>
      </c>
      <c r="F22">
        <f t="shared" si="3"/>
        <v>23</v>
      </c>
    </row>
    <row r="23" spans="1:6" x14ac:dyDescent="0.35">
      <c r="A23" s="77">
        <f>'raw grasp info'!A23</f>
        <v>21</v>
      </c>
      <c r="B23" t="str">
        <f>'raw grasp info'!B23</f>
        <v>canister-c6</v>
      </c>
      <c r="C23" t="str">
        <f t="shared" si="0"/>
        <v>CANISTER</v>
      </c>
      <c r="D23" t="str">
        <f t="shared" si="1"/>
        <v>C6</v>
      </c>
      <c r="E23">
        <f t="shared" si="2"/>
        <v>21</v>
      </c>
      <c r="F23">
        <f t="shared" si="3"/>
        <v>23</v>
      </c>
    </row>
    <row r="24" spans="1:6" x14ac:dyDescent="0.35">
      <c r="A24" s="77">
        <f>'raw grasp info'!A24</f>
        <v>22</v>
      </c>
      <c r="B24" t="str">
        <f>'raw grasp info'!B24</f>
        <v>canister-t1</v>
      </c>
      <c r="C24" t="str">
        <f t="shared" si="0"/>
        <v>CANISTER</v>
      </c>
      <c r="D24" t="str">
        <f t="shared" si="1"/>
        <v>T1</v>
      </c>
      <c r="E24">
        <f t="shared" si="2"/>
        <v>21</v>
      </c>
      <c r="F24">
        <f t="shared" si="3"/>
        <v>23</v>
      </c>
    </row>
    <row r="25" spans="1:6" x14ac:dyDescent="0.35">
      <c r="A25" s="77">
        <f>'raw grasp info'!A25</f>
        <v>23</v>
      </c>
      <c r="B25" t="str">
        <f>'raw grasp info'!B25</f>
        <v>tube-c6</v>
      </c>
      <c r="C25" t="str">
        <f t="shared" si="0"/>
        <v>TUBE</v>
      </c>
      <c r="D25" t="str">
        <f t="shared" si="1"/>
        <v>C6</v>
      </c>
      <c r="E25">
        <f t="shared" si="2"/>
        <v>24</v>
      </c>
      <c r="F25">
        <f t="shared" si="3"/>
        <v>27</v>
      </c>
    </row>
    <row r="26" spans="1:6" x14ac:dyDescent="0.35">
      <c r="A26" s="77">
        <f>'raw grasp info'!A26</f>
        <v>24</v>
      </c>
      <c r="B26" t="str">
        <f>'raw grasp info'!B26</f>
        <v>tube-c8</v>
      </c>
      <c r="C26" t="str">
        <f t="shared" si="0"/>
        <v>TUBE</v>
      </c>
      <c r="D26" t="str">
        <f t="shared" si="1"/>
        <v>C8</v>
      </c>
      <c r="E26">
        <f t="shared" si="2"/>
        <v>24</v>
      </c>
      <c r="F26">
        <f t="shared" si="3"/>
        <v>27</v>
      </c>
    </row>
    <row r="27" spans="1:6" x14ac:dyDescent="0.35">
      <c r="A27" s="77">
        <f>'raw grasp info'!A27</f>
        <v>25</v>
      </c>
      <c r="B27" t="str">
        <f>'raw grasp info'!B27</f>
        <v>tube-t6</v>
      </c>
      <c r="C27" t="str">
        <f t="shared" si="0"/>
        <v>TUBE</v>
      </c>
      <c r="D27" t="str">
        <f t="shared" si="1"/>
        <v>T6</v>
      </c>
      <c r="E27">
        <f t="shared" si="2"/>
        <v>24</v>
      </c>
      <c r="F27">
        <f t="shared" si="3"/>
        <v>27</v>
      </c>
    </row>
    <row r="28" spans="1:6" x14ac:dyDescent="0.35">
      <c r="A28" s="77">
        <f>'raw grasp info'!A28</f>
        <v>26</v>
      </c>
      <c r="B28" t="str">
        <f>'raw grasp info'!B28</f>
        <v>tube-t10</v>
      </c>
      <c r="C28" t="str">
        <f t="shared" si="0"/>
        <v>TUBE</v>
      </c>
      <c r="D28" t="str">
        <f t="shared" si="1"/>
        <v>T10</v>
      </c>
      <c r="E28">
        <f t="shared" si="2"/>
        <v>24</v>
      </c>
      <c r="F28">
        <f t="shared" si="3"/>
        <v>27</v>
      </c>
    </row>
    <row r="29" spans="1:6" x14ac:dyDescent="0.35">
      <c r="A29" s="77">
        <f>'raw grasp info'!A29</f>
        <v>27</v>
      </c>
      <c r="B29" t="str">
        <f>'raw grasp info'!B29</f>
        <v>needle-f26</v>
      </c>
      <c r="C29" t="str">
        <f t="shared" si="0"/>
        <v>NEEDLE</v>
      </c>
      <c r="D29" t="str">
        <f t="shared" si="1"/>
        <v>F26</v>
      </c>
      <c r="E29">
        <f t="shared" si="2"/>
        <v>28</v>
      </c>
      <c r="F29">
        <f t="shared" si="3"/>
        <v>30</v>
      </c>
    </row>
    <row r="30" spans="1:6" x14ac:dyDescent="0.35">
      <c r="A30" s="77">
        <f>'raw grasp info'!A30</f>
        <v>28</v>
      </c>
      <c r="B30" t="str">
        <f>'raw grasp info'!B30</f>
        <v>needle-t10</v>
      </c>
      <c r="C30" t="str">
        <f t="shared" si="0"/>
        <v>NEEDLE</v>
      </c>
      <c r="D30" t="str">
        <f t="shared" si="1"/>
        <v>T10</v>
      </c>
      <c r="E30">
        <f t="shared" si="2"/>
        <v>28</v>
      </c>
      <c r="F30">
        <f t="shared" si="3"/>
        <v>30</v>
      </c>
    </row>
    <row r="31" spans="1:6" x14ac:dyDescent="0.35">
      <c r="A31" s="77">
        <f>'raw grasp info'!A31</f>
        <v>29</v>
      </c>
      <c r="B31" t="str">
        <f>'raw grasp info'!B31</f>
        <v>needle-t16</v>
      </c>
      <c r="C31" t="str">
        <f t="shared" si="0"/>
        <v>NEEDLE</v>
      </c>
      <c r="D31" t="str">
        <f t="shared" si="1"/>
        <v>T16</v>
      </c>
      <c r="E31">
        <f t="shared" si="2"/>
        <v>28</v>
      </c>
      <c r="F31">
        <f t="shared" si="3"/>
        <v>30</v>
      </c>
    </row>
    <row r="32" spans="1:6" x14ac:dyDescent="0.35">
      <c r="A32" s="77">
        <f>'raw grasp info'!A32</f>
        <v>30</v>
      </c>
      <c r="B32" t="str">
        <f>'raw grasp info'!B32</f>
        <v>needle_cap-c8</v>
      </c>
      <c r="C32" t="str">
        <f t="shared" si="0"/>
        <v>NEEDLE CAP</v>
      </c>
      <c r="D32" t="str">
        <f t="shared" si="1"/>
        <v>C8</v>
      </c>
      <c r="E32">
        <f t="shared" si="2"/>
        <v>31</v>
      </c>
      <c r="F32">
        <f t="shared" si="3"/>
        <v>32</v>
      </c>
    </row>
    <row r="33" spans="1:6" x14ac:dyDescent="0.35">
      <c r="A33" s="77">
        <f>'raw grasp info'!A33</f>
        <v>31</v>
      </c>
      <c r="B33" t="str">
        <f>'raw grasp info'!B33</f>
        <v>needle_cap-t10</v>
      </c>
      <c r="C33" t="str">
        <f t="shared" si="0"/>
        <v>NEEDLE CAP</v>
      </c>
      <c r="D33" t="str">
        <f t="shared" si="1"/>
        <v>T10</v>
      </c>
      <c r="E33">
        <f t="shared" si="2"/>
        <v>31</v>
      </c>
      <c r="F33">
        <f t="shared" si="3"/>
        <v>32</v>
      </c>
    </row>
    <row r="34" spans="1:6" x14ac:dyDescent="0.35">
      <c r="A34" s="77">
        <f>'raw grasp info'!A34</f>
        <v>32</v>
      </c>
      <c r="B34" t="str">
        <f>'raw grasp info'!B34</f>
        <v>rinse_glass-c6</v>
      </c>
      <c r="C34" t="str">
        <f t="shared" ref="C34:C65" si="7">SUBSTITUTE(UPPER(LEFT(B34,SEARCH("-",B34)-1)),"_"," ")</f>
        <v>RINSE GLASS</v>
      </c>
      <c r="D34" t="str">
        <f t="shared" ref="D34:D65" si="8">UPPER(SUBSTITUTE(B34,CONCATENATE(SUBSTITUTE(LOWER(C34)," ","_"),"-"),""))</f>
        <v>C6</v>
      </c>
      <c r="E34">
        <f t="shared" ref="E34:E52" si="9">INDEX($H$2:$J$16,MATCH(C34,$H$2:$H$16,),2)</f>
        <v>33</v>
      </c>
      <c r="F34">
        <f t="shared" ref="F34:F52" si="10">INDEX($H$2:$J$16,MATCH(C34,$H$2:$H$16,),3)</f>
        <v>37</v>
      </c>
    </row>
    <row r="35" spans="1:6" x14ac:dyDescent="0.35">
      <c r="A35" s="77">
        <f>'raw grasp info'!A35</f>
        <v>33</v>
      </c>
      <c r="B35" t="str">
        <f>'raw grasp info'!B35</f>
        <v>rinse_glass-t1</v>
      </c>
      <c r="C35" t="str">
        <f t="shared" si="7"/>
        <v>RINSE GLASS</v>
      </c>
      <c r="D35" t="str">
        <f t="shared" si="8"/>
        <v>T1</v>
      </c>
      <c r="E35">
        <f t="shared" si="9"/>
        <v>33</v>
      </c>
      <c r="F35">
        <f t="shared" si="10"/>
        <v>37</v>
      </c>
    </row>
    <row r="36" spans="1:6" x14ac:dyDescent="0.35">
      <c r="A36" s="77">
        <f>'raw grasp info'!A36</f>
        <v>34</v>
      </c>
      <c r="B36" t="str">
        <f>'raw grasp info'!B36</f>
        <v>rinse_glass-t2</v>
      </c>
      <c r="C36" t="str">
        <f t="shared" si="7"/>
        <v>RINSE GLASS</v>
      </c>
      <c r="D36" t="str">
        <f t="shared" si="8"/>
        <v>T2</v>
      </c>
      <c r="E36">
        <f t="shared" si="9"/>
        <v>33</v>
      </c>
      <c r="F36">
        <f t="shared" si="10"/>
        <v>37</v>
      </c>
    </row>
    <row r="37" spans="1:6" x14ac:dyDescent="0.35">
      <c r="A37" s="77">
        <f>'raw grasp info'!A37</f>
        <v>35</v>
      </c>
      <c r="B37" t="str">
        <f>'raw grasp info'!B37</f>
        <v>rinse_glass-t17</v>
      </c>
      <c r="C37" t="str">
        <f t="shared" si="7"/>
        <v>RINSE GLASS</v>
      </c>
      <c r="D37" t="str">
        <f t="shared" si="8"/>
        <v>T17</v>
      </c>
      <c r="E37">
        <f t="shared" si="9"/>
        <v>33</v>
      </c>
      <c r="F37">
        <f t="shared" si="10"/>
        <v>37</v>
      </c>
    </row>
    <row r="38" spans="1:6" x14ac:dyDescent="0.35">
      <c r="A38" s="77">
        <f>'raw grasp info'!A38</f>
        <v>36</v>
      </c>
      <c r="B38" t="str">
        <f>'raw grasp info'!B38</f>
        <v>rinse_glass-t20</v>
      </c>
      <c r="C38" t="str">
        <f t="shared" si="7"/>
        <v>RINSE GLASS</v>
      </c>
      <c r="D38" t="str">
        <f t="shared" si="8"/>
        <v>T20</v>
      </c>
      <c r="E38">
        <f t="shared" si="9"/>
        <v>33</v>
      </c>
      <c r="F38">
        <f t="shared" si="10"/>
        <v>37</v>
      </c>
    </row>
    <row r="39" spans="1:6" x14ac:dyDescent="0.35">
      <c r="A39" s="77">
        <f>'raw grasp info'!A39</f>
        <v>37</v>
      </c>
      <c r="B39" t="str">
        <f>'raw grasp info'!B39</f>
        <v>red_plug-c8</v>
      </c>
      <c r="C39" t="str">
        <f t="shared" si="7"/>
        <v>RED PLUG</v>
      </c>
      <c r="D39" t="str">
        <f t="shared" si="8"/>
        <v>C8</v>
      </c>
      <c r="E39">
        <f t="shared" si="9"/>
        <v>38</v>
      </c>
      <c r="F39">
        <f t="shared" si="10"/>
        <v>40</v>
      </c>
    </row>
    <row r="40" spans="1:6" x14ac:dyDescent="0.35">
      <c r="A40" s="77">
        <f>'raw grasp info'!A40</f>
        <v>38</v>
      </c>
      <c r="B40" t="str">
        <f>'raw grasp info'!B40</f>
        <v>red_plug-c9</v>
      </c>
      <c r="C40" t="str">
        <f t="shared" si="7"/>
        <v>RED PLUG</v>
      </c>
      <c r="D40" t="str">
        <f t="shared" si="8"/>
        <v>C9</v>
      </c>
      <c r="E40">
        <f t="shared" si="9"/>
        <v>38</v>
      </c>
      <c r="F40">
        <f t="shared" si="10"/>
        <v>40</v>
      </c>
    </row>
    <row r="41" spans="1:6" x14ac:dyDescent="0.35">
      <c r="A41" s="77">
        <f>'raw grasp info'!A41</f>
        <v>39</v>
      </c>
      <c r="B41" t="str">
        <f>'raw grasp info'!B41</f>
        <v>red_plug-f26</v>
      </c>
      <c r="C41" t="str">
        <f t="shared" si="7"/>
        <v>RED PLUG</v>
      </c>
      <c r="D41" t="str">
        <f t="shared" si="8"/>
        <v>F26</v>
      </c>
      <c r="E41">
        <f t="shared" si="9"/>
        <v>38</v>
      </c>
      <c r="F41">
        <f t="shared" si="10"/>
        <v>40</v>
      </c>
    </row>
    <row r="42" spans="1:6" x14ac:dyDescent="0.35">
      <c r="A42" s="77">
        <f>'raw grasp info'!A42</f>
        <v>40</v>
      </c>
      <c r="B42" t="str">
        <f>'raw grasp info'!B42</f>
        <v>glass_vial-c9</v>
      </c>
      <c r="C42" t="str">
        <f t="shared" si="7"/>
        <v>GLASS VIAL</v>
      </c>
      <c r="D42" t="str">
        <f t="shared" si="8"/>
        <v>C9</v>
      </c>
      <c r="E42">
        <f t="shared" si="9"/>
        <v>41</v>
      </c>
      <c r="F42">
        <f t="shared" si="10"/>
        <v>42</v>
      </c>
    </row>
    <row r="43" spans="1:6" x14ac:dyDescent="0.35">
      <c r="A43" s="77">
        <f>'raw grasp info'!A43</f>
        <v>41</v>
      </c>
      <c r="B43" t="str">
        <f>'raw grasp info'!B43</f>
        <v>glass_vial-t10</v>
      </c>
      <c r="C43" t="str">
        <f t="shared" si="7"/>
        <v>GLASS VIAL</v>
      </c>
      <c r="D43" t="str">
        <f t="shared" si="8"/>
        <v>T10</v>
      </c>
      <c r="E43">
        <f t="shared" si="9"/>
        <v>41</v>
      </c>
      <c r="F43">
        <f t="shared" si="10"/>
        <v>42</v>
      </c>
    </row>
    <row r="44" spans="1:6" x14ac:dyDescent="0.35">
      <c r="A44" s="77">
        <f>'raw grasp info'!A44</f>
        <v>42</v>
      </c>
      <c r="B44" t="str">
        <f>'raw grasp info'!B44</f>
        <v>yellow_plug-c8</v>
      </c>
      <c r="C44" t="str">
        <f t="shared" si="7"/>
        <v>YELLOW PLUG</v>
      </c>
      <c r="D44" t="str">
        <f t="shared" si="8"/>
        <v>C8</v>
      </c>
      <c r="E44">
        <f t="shared" si="9"/>
        <v>43</v>
      </c>
      <c r="F44">
        <f t="shared" si="10"/>
        <v>45</v>
      </c>
    </row>
    <row r="45" spans="1:6" x14ac:dyDescent="0.35">
      <c r="A45" s="77">
        <f>'raw grasp info'!A45</f>
        <v>43</v>
      </c>
      <c r="B45" t="str">
        <f>'raw grasp info'!B45</f>
        <v>yellow_plug-c9</v>
      </c>
      <c r="C45" t="str">
        <f t="shared" si="7"/>
        <v>YELLOW PLUG</v>
      </c>
      <c r="D45" t="str">
        <f t="shared" si="8"/>
        <v>C9</v>
      </c>
      <c r="E45">
        <f t="shared" si="9"/>
        <v>43</v>
      </c>
      <c r="F45">
        <f t="shared" si="10"/>
        <v>45</v>
      </c>
    </row>
    <row r="46" spans="1:6" x14ac:dyDescent="0.35">
      <c r="A46" s="77">
        <f>'raw grasp info'!A46</f>
        <v>44</v>
      </c>
      <c r="B46" t="str">
        <f>'raw grasp info'!B46</f>
        <v>yellow_plug-f26</v>
      </c>
      <c r="C46" t="str">
        <f t="shared" si="7"/>
        <v>YELLOW PLUG</v>
      </c>
      <c r="D46" t="str">
        <f t="shared" si="8"/>
        <v>F26</v>
      </c>
      <c r="E46">
        <f t="shared" si="9"/>
        <v>43</v>
      </c>
      <c r="F46">
        <f t="shared" si="10"/>
        <v>45</v>
      </c>
    </row>
    <row r="47" spans="1:6" x14ac:dyDescent="0.35">
      <c r="A47" s="77">
        <f>'raw grasp info'!A47</f>
        <v>45</v>
      </c>
      <c r="B47" t="str">
        <f>'raw grasp info'!B47</f>
        <v>tube_clamp-t7</v>
      </c>
      <c r="C47" t="str">
        <f t="shared" si="7"/>
        <v>TUBE CLAMP</v>
      </c>
      <c r="D47" t="str">
        <f t="shared" si="8"/>
        <v>T7</v>
      </c>
      <c r="E47">
        <f t="shared" si="9"/>
        <v>46</v>
      </c>
      <c r="F47">
        <f t="shared" si="10"/>
        <v>49</v>
      </c>
    </row>
    <row r="48" spans="1:6" x14ac:dyDescent="0.35">
      <c r="A48" s="77">
        <f>'raw grasp info'!A48</f>
        <v>46</v>
      </c>
      <c r="B48" t="str">
        <f>'raw grasp info'!B48</f>
        <v>tube_clamp-t8</v>
      </c>
      <c r="C48" t="str">
        <f t="shared" si="7"/>
        <v>TUBE CLAMP</v>
      </c>
      <c r="D48" t="str">
        <f t="shared" si="8"/>
        <v>T8</v>
      </c>
      <c r="E48">
        <f t="shared" si="9"/>
        <v>46</v>
      </c>
      <c r="F48">
        <f t="shared" si="10"/>
        <v>49</v>
      </c>
    </row>
    <row r="49" spans="1:6" x14ac:dyDescent="0.35">
      <c r="A49" s="77">
        <f>'raw grasp info'!A49</f>
        <v>47</v>
      </c>
      <c r="B49" t="str">
        <f>'raw grasp info'!B49</f>
        <v>tube_clamp-t8f</v>
      </c>
      <c r="C49" t="str">
        <f t="shared" si="7"/>
        <v>TUBE CLAMP</v>
      </c>
      <c r="D49" t="str">
        <f t="shared" si="8"/>
        <v>T8F</v>
      </c>
      <c r="E49">
        <f t="shared" si="9"/>
        <v>46</v>
      </c>
      <c r="F49">
        <f t="shared" si="10"/>
        <v>49</v>
      </c>
    </row>
    <row r="50" spans="1:6" x14ac:dyDescent="0.35">
      <c r="A50" s="77">
        <f>'raw grasp info'!A50</f>
        <v>48</v>
      </c>
      <c r="B50" t="str">
        <f>'raw grasp info'!B50</f>
        <v>tube_clamp-t9</v>
      </c>
      <c r="C50" t="str">
        <f t="shared" si="7"/>
        <v>TUBE CLAMP</v>
      </c>
      <c r="D50" t="str">
        <f t="shared" si="8"/>
        <v>T9</v>
      </c>
      <c r="E50">
        <f t="shared" si="9"/>
        <v>46</v>
      </c>
      <c r="F50">
        <f t="shared" si="10"/>
        <v>49</v>
      </c>
    </row>
    <row r="51" spans="1:6" x14ac:dyDescent="0.35">
      <c r="A51" s="77">
        <f>'raw grasp info'!A51</f>
        <v>49</v>
      </c>
      <c r="B51" t="str">
        <f>'raw grasp info'!B51</f>
        <v>scissors-c16c</v>
      </c>
      <c r="C51" t="str">
        <f t="shared" si="7"/>
        <v>SCISSORS</v>
      </c>
      <c r="D51" t="str">
        <f t="shared" si="8"/>
        <v>C16C</v>
      </c>
      <c r="E51">
        <f t="shared" si="9"/>
        <v>50</v>
      </c>
      <c r="F51">
        <f t="shared" si="10"/>
        <v>51</v>
      </c>
    </row>
    <row r="52" spans="1:6" x14ac:dyDescent="0.35">
      <c r="A52" s="77">
        <f>'raw grasp info'!A52</f>
        <v>50</v>
      </c>
      <c r="B52" t="str">
        <f>'raw grasp info'!B52</f>
        <v>scissors-c16o</v>
      </c>
      <c r="C52" t="str">
        <f t="shared" si="7"/>
        <v>SCISSORS</v>
      </c>
      <c r="D52" t="str">
        <f t="shared" si="8"/>
        <v>C16O</v>
      </c>
      <c r="E52">
        <f t="shared" si="9"/>
        <v>50</v>
      </c>
      <c r="F52">
        <f t="shared" si="10"/>
        <v>51</v>
      </c>
    </row>
  </sheetData>
  <pageMargins left="0.7" right="0.7" top="0.75" bottom="0.75" header="0.3" footer="0.3"/>
  <pageSetup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">
    <tabColor theme="4" tint="0.79998168889431442"/>
  </sheetPr>
  <dimension ref="A1:E104"/>
  <sheetViews>
    <sheetView zoomScale="98" zoomScaleNormal="98" workbookViewId="0">
      <pane ySplit="1" topLeftCell="A2" activePane="bottomLeft" state="frozen"/>
      <selection pane="bottomLeft" activeCell="E2" sqref="E2"/>
    </sheetView>
  </sheetViews>
  <sheetFormatPr baseColWidth="10" defaultColWidth="11.453125" defaultRowHeight="14.5" x14ac:dyDescent="0.35"/>
  <cols>
    <col min="1" max="1" width="4.7265625" style="139" bestFit="1" customWidth="1"/>
    <col min="2" max="2" width="25.453125" style="139" bestFit="1" customWidth="1"/>
    <col min="3" max="3" width="17.1796875" style="140" bestFit="1" customWidth="1"/>
    <col min="4" max="4" width="34.453125" style="140" bestFit="1" customWidth="1"/>
    <col min="5" max="57" width="11.453125" style="140" customWidth="1"/>
    <col min="58" max="16384" width="11.453125" style="140"/>
  </cols>
  <sheetData>
    <row r="1" spans="1:5" s="139" customFormat="1" ht="15.75" customHeight="1" thickBot="1" x14ac:dyDescent="0.4">
      <c r="A1" s="132" t="s">
        <v>0</v>
      </c>
      <c r="B1" s="133" t="s">
        <v>1</v>
      </c>
      <c r="C1" s="133" t="s">
        <v>2</v>
      </c>
      <c r="D1" s="133" t="s">
        <v>3</v>
      </c>
      <c r="E1" s="6" t="s">
        <v>4</v>
      </c>
    </row>
    <row r="2" spans="1:5" x14ac:dyDescent="0.35">
      <c r="A2" s="146">
        <v>1</v>
      </c>
      <c r="B2" s="155" t="s">
        <v>5</v>
      </c>
      <c r="C2" s="150" t="s">
        <v>6</v>
      </c>
      <c r="D2" s="131" t="s">
        <v>7</v>
      </c>
      <c r="E2" s="9"/>
    </row>
    <row r="3" spans="1:5" ht="15.75" customHeight="1" thickBot="1" x14ac:dyDescent="0.4">
      <c r="A3" s="147"/>
      <c r="B3" s="153"/>
      <c r="C3" s="148"/>
      <c r="D3" s="129" t="s">
        <v>8</v>
      </c>
      <c r="E3" s="8"/>
    </row>
    <row r="4" spans="1:5" x14ac:dyDescent="0.35">
      <c r="A4" s="147"/>
      <c r="B4" s="153"/>
      <c r="C4" s="157" t="s">
        <v>9</v>
      </c>
      <c r="D4" s="140" t="s">
        <v>10</v>
      </c>
      <c r="E4" s="10"/>
    </row>
    <row r="5" spans="1:5" x14ac:dyDescent="0.35">
      <c r="A5" s="147"/>
      <c r="B5" s="153"/>
      <c r="C5" s="147"/>
      <c r="D5" s="140" t="s">
        <v>11</v>
      </c>
      <c r="E5" s="10"/>
    </row>
    <row r="6" spans="1:5" x14ac:dyDescent="0.35">
      <c r="A6" s="147"/>
      <c r="B6" s="153"/>
      <c r="C6" s="147"/>
      <c r="D6" s="140" t="s">
        <v>12</v>
      </c>
      <c r="E6" s="10"/>
    </row>
    <row r="7" spans="1:5" x14ac:dyDescent="0.35">
      <c r="A7" s="147"/>
      <c r="B7" s="153"/>
      <c r="C7" s="147"/>
      <c r="D7" s="140" t="s">
        <v>13</v>
      </c>
      <c r="E7" s="10"/>
    </row>
    <row r="8" spans="1:5" ht="15.75" customHeight="1" thickBot="1" x14ac:dyDescent="0.4">
      <c r="A8" s="148"/>
      <c r="B8" s="154"/>
      <c r="C8" s="148"/>
      <c r="D8" s="129" t="s">
        <v>14</v>
      </c>
      <c r="E8" s="8"/>
    </row>
    <row r="9" spans="1:5" x14ac:dyDescent="0.35">
      <c r="A9" s="149">
        <v>2</v>
      </c>
      <c r="B9" s="152" t="s">
        <v>15</v>
      </c>
      <c r="C9" s="157" t="s">
        <v>16</v>
      </c>
      <c r="D9" s="140" t="s">
        <v>17</v>
      </c>
      <c r="E9" s="10"/>
    </row>
    <row r="10" spans="1:5" x14ac:dyDescent="0.35">
      <c r="A10" s="147"/>
      <c r="B10" s="153"/>
      <c r="C10" s="147"/>
      <c r="D10" s="140" t="s">
        <v>18</v>
      </c>
      <c r="E10" s="10"/>
    </row>
    <row r="11" spans="1:5" ht="15.75" customHeight="1" thickBot="1" x14ac:dyDescent="0.4">
      <c r="A11" s="148"/>
      <c r="B11" s="154"/>
      <c r="C11" s="148"/>
      <c r="D11" s="129" t="s">
        <v>19</v>
      </c>
      <c r="E11" s="8"/>
    </row>
    <row r="12" spans="1:5" x14ac:dyDescent="0.35">
      <c r="A12" s="149">
        <v>3</v>
      </c>
      <c r="B12" s="152" t="s">
        <v>20</v>
      </c>
      <c r="C12" s="157" t="s">
        <v>21</v>
      </c>
      <c r="D12" s="140" t="s">
        <v>17</v>
      </c>
      <c r="E12" s="10"/>
    </row>
    <row r="13" spans="1:5" ht="15.75" customHeight="1" thickBot="1" x14ac:dyDescent="0.4">
      <c r="A13" s="147"/>
      <c r="B13" s="153"/>
      <c r="C13" s="148"/>
      <c r="D13" s="129" t="s">
        <v>22</v>
      </c>
      <c r="E13" s="8"/>
    </row>
    <row r="14" spans="1:5" x14ac:dyDescent="0.35">
      <c r="A14" s="147"/>
      <c r="B14" s="153"/>
      <c r="C14" s="157" t="s">
        <v>23</v>
      </c>
      <c r="D14" s="140" t="s">
        <v>17</v>
      </c>
      <c r="E14" s="10"/>
    </row>
    <row r="15" spans="1:5" x14ac:dyDescent="0.35">
      <c r="A15" s="147"/>
      <c r="B15" s="153"/>
      <c r="C15" s="147"/>
      <c r="D15" s="140" t="s">
        <v>24</v>
      </c>
      <c r="E15" s="10"/>
    </row>
    <row r="16" spans="1:5" x14ac:dyDescent="0.35">
      <c r="A16" s="147"/>
      <c r="B16" s="153"/>
      <c r="C16" s="147"/>
      <c r="D16" s="140" t="s">
        <v>25</v>
      </c>
      <c r="E16" s="10"/>
    </row>
    <row r="17" spans="1:5" ht="15.75" customHeight="1" thickBot="1" x14ac:dyDescent="0.4">
      <c r="A17" s="147"/>
      <c r="B17" s="153"/>
      <c r="C17" s="148"/>
      <c r="D17" s="129" t="s">
        <v>26</v>
      </c>
      <c r="E17" s="8"/>
    </row>
    <row r="18" spans="1:5" ht="15.75" customHeight="1" thickBot="1" x14ac:dyDescent="0.4">
      <c r="A18" s="148"/>
      <c r="B18" s="154"/>
      <c r="C18" s="144" t="s">
        <v>27</v>
      </c>
      <c r="D18" s="129" t="s">
        <v>28</v>
      </c>
      <c r="E18" s="8"/>
    </row>
    <row r="19" spans="1:5" x14ac:dyDescent="0.35">
      <c r="A19" s="146">
        <v>4</v>
      </c>
      <c r="B19" s="155" t="s">
        <v>29</v>
      </c>
      <c r="C19" s="150" t="s">
        <v>30</v>
      </c>
      <c r="D19" s="131" t="s">
        <v>31</v>
      </c>
      <c r="E19" s="9"/>
    </row>
    <row r="20" spans="1:5" x14ac:dyDescent="0.35">
      <c r="A20" s="147"/>
      <c r="B20" s="153"/>
      <c r="C20" s="147"/>
      <c r="D20" s="140" t="s">
        <v>32</v>
      </c>
      <c r="E20" s="10"/>
    </row>
    <row r="21" spans="1:5" x14ac:dyDescent="0.35">
      <c r="A21" s="147"/>
      <c r="B21" s="153"/>
      <c r="C21" s="147"/>
      <c r="D21" s="140" t="s">
        <v>33</v>
      </c>
      <c r="E21" s="10"/>
    </row>
    <row r="22" spans="1:5" x14ac:dyDescent="0.35">
      <c r="A22" s="147"/>
      <c r="B22" s="153"/>
      <c r="C22" s="147"/>
      <c r="D22" s="140" t="s">
        <v>34</v>
      </c>
      <c r="E22" s="10"/>
    </row>
    <row r="23" spans="1:5" ht="15.75" customHeight="1" thickBot="1" x14ac:dyDescent="0.4">
      <c r="A23" s="147"/>
      <c r="B23" s="153"/>
      <c r="C23" s="148"/>
      <c r="D23" s="129" t="s">
        <v>35</v>
      </c>
      <c r="E23" s="8"/>
    </row>
    <row r="24" spans="1:5" x14ac:dyDescent="0.35">
      <c r="A24" s="147"/>
      <c r="B24" s="153"/>
      <c r="C24" s="150" t="s">
        <v>36</v>
      </c>
      <c r="D24" s="131" t="s">
        <v>37</v>
      </c>
      <c r="E24" s="9"/>
    </row>
    <row r="25" spans="1:5" ht="15.75" customHeight="1" thickBot="1" x14ac:dyDescent="0.4">
      <c r="A25" s="148"/>
      <c r="B25" s="154"/>
      <c r="C25" s="148"/>
      <c r="D25" s="129" t="s">
        <v>38</v>
      </c>
      <c r="E25" s="8"/>
    </row>
    <row r="26" spans="1:5" ht="15.75" customHeight="1" thickBot="1" x14ac:dyDescent="0.4">
      <c r="A26" s="149">
        <v>5</v>
      </c>
      <c r="B26" s="152" t="s">
        <v>39</v>
      </c>
      <c r="C26" s="143" t="s">
        <v>36</v>
      </c>
      <c r="D26" s="130" t="s">
        <v>40</v>
      </c>
      <c r="E26" s="7"/>
    </row>
    <row r="27" spans="1:5" x14ac:dyDescent="0.35">
      <c r="A27" s="147"/>
      <c r="B27" s="153"/>
      <c r="C27" s="151" t="s">
        <v>41</v>
      </c>
      <c r="D27" s="131" t="s">
        <v>31</v>
      </c>
      <c r="E27" s="9"/>
    </row>
    <row r="28" spans="1:5" ht="15.75" customHeight="1" thickBot="1" x14ac:dyDescent="0.4">
      <c r="A28" s="147"/>
      <c r="B28" s="153"/>
      <c r="C28" s="147"/>
      <c r="D28" s="140" t="s">
        <v>42</v>
      </c>
      <c r="E28" s="10"/>
    </row>
    <row r="29" spans="1:5" x14ac:dyDescent="0.35">
      <c r="A29" s="147"/>
      <c r="B29" s="153"/>
      <c r="C29" s="151" t="s">
        <v>43</v>
      </c>
      <c r="D29" s="131" t="s">
        <v>31</v>
      </c>
      <c r="E29" s="9"/>
    </row>
    <row r="30" spans="1:5" x14ac:dyDescent="0.35">
      <c r="A30" s="147"/>
      <c r="B30" s="153"/>
      <c r="C30" s="147"/>
      <c r="D30" s="140" t="s">
        <v>44</v>
      </c>
      <c r="E30" s="10"/>
    </row>
    <row r="31" spans="1:5" ht="15.75" customHeight="1" thickBot="1" x14ac:dyDescent="0.4">
      <c r="A31" s="147"/>
      <c r="B31" s="153"/>
      <c r="C31" s="147"/>
      <c r="D31" s="140" t="s">
        <v>45</v>
      </c>
      <c r="E31" s="10"/>
    </row>
    <row r="32" spans="1:5" ht="15.75" customHeight="1" thickBot="1" x14ac:dyDescent="0.4">
      <c r="A32" s="148"/>
      <c r="B32" s="154"/>
      <c r="C32" s="143" t="s">
        <v>46</v>
      </c>
      <c r="D32" s="130" t="s">
        <v>47</v>
      </c>
      <c r="E32" s="7"/>
    </row>
    <row r="33" spans="1:5" x14ac:dyDescent="0.35">
      <c r="A33" s="149">
        <v>6</v>
      </c>
      <c r="B33" s="152" t="s">
        <v>48</v>
      </c>
      <c r="C33" s="156" t="s">
        <v>30</v>
      </c>
      <c r="D33" s="140" t="s">
        <v>49</v>
      </c>
      <c r="E33" s="10"/>
    </row>
    <row r="34" spans="1:5" x14ac:dyDescent="0.35">
      <c r="A34" s="147"/>
      <c r="B34" s="153"/>
      <c r="C34" s="147"/>
      <c r="D34" s="140" t="s">
        <v>50</v>
      </c>
      <c r="E34" s="10"/>
    </row>
    <row r="35" spans="1:5" ht="15.75" customHeight="1" thickBot="1" x14ac:dyDescent="0.4">
      <c r="A35" s="147"/>
      <c r="B35" s="153"/>
      <c r="C35" s="147"/>
      <c r="D35" s="140" t="s">
        <v>51</v>
      </c>
      <c r="E35" s="10"/>
    </row>
    <row r="36" spans="1:5" x14ac:dyDescent="0.35">
      <c r="A36" s="147"/>
      <c r="B36" s="153"/>
      <c r="C36" s="151" t="s">
        <v>36</v>
      </c>
      <c r="D36" s="131" t="s">
        <v>52</v>
      </c>
      <c r="E36" s="9"/>
    </row>
    <row r="37" spans="1:5" x14ac:dyDescent="0.35">
      <c r="A37" s="147"/>
      <c r="B37" s="153"/>
      <c r="C37" s="147"/>
      <c r="D37" s="140" t="s">
        <v>53</v>
      </c>
      <c r="E37" s="10"/>
    </row>
    <row r="38" spans="1:5" x14ac:dyDescent="0.35">
      <c r="A38" s="147"/>
      <c r="B38" s="153"/>
      <c r="C38" s="147"/>
      <c r="D38" s="140" t="s">
        <v>54</v>
      </c>
      <c r="E38" s="10"/>
    </row>
    <row r="39" spans="1:5" ht="15.75" customHeight="1" thickBot="1" x14ac:dyDescent="0.4">
      <c r="A39" s="147"/>
      <c r="B39" s="153"/>
      <c r="C39" s="147"/>
      <c r="D39" s="140" t="s">
        <v>38</v>
      </c>
      <c r="E39" s="10"/>
    </row>
    <row r="40" spans="1:5" x14ac:dyDescent="0.35">
      <c r="A40" s="147"/>
      <c r="B40" s="153"/>
      <c r="C40" s="151" t="s">
        <v>55</v>
      </c>
      <c r="D40" s="131" t="s">
        <v>31</v>
      </c>
      <c r="E40" s="9"/>
    </row>
    <row r="41" spans="1:5" ht="15.75" customHeight="1" thickBot="1" x14ac:dyDescent="0.4">
      <c r="A41" s="147"/>
      <c r="B41" s="153"/>
      <c r="C41" s="147"/>
      <c r="D41" s="140" t="s">
        <v>56</v>
      </c>
      <c r="E41" s="10"/>
    </row>
    <row r="42" spans="1:5" ht="15.75" customHeight="1" thickBot="1" x14ac:dyDescent="0.4">
      <c r="A42" s="148"/>
      <c r="B42" s="154"/>
      <c r="C42" s="143" t="s">
        <v>46</v>
      </c>
      <c r="D42" s="130" t="s">
        <v>57</v>
      </c>
      <c r="E42" s="7"/>
    </row>
    <row r="43" spans="1:5" ht="15.75" customHeight="1" thickBot="1" x14ac:dyDescent="0.4">
      <c r="A43" s="149">
        <v>7</v>
      </c>
      <c r="B43" s="152" t="s">
        <v>58</v>
      </c>
      <c r="C43" s="141" t="s">
        <v>46</v>
      </c>
      <c r="D43" s="140" t="s">
        <v>59</v>
      </c>
      <c r="E43" s="10"/>
    </row>
    <row r="44" spans="1:5" x14ac:dyDescent="0.35">
      <c r="A44" s="147"/>
      <c r="B44" s="153"/>
      <c r="C44" s="151" t="s">
        <v>43</v>
      </c>
      <c r="D44" s="131" t="s">
        <v>31</v>
      </c>
      <c r="E44" s="9"/>
    </row>
    <row r="45" spans="1:5" x14ac:dyDescent="0.35">
      <c r="A45" s="147"/>
      <c r="B45" s="153"/>
      <c r="C45" s="147"/>
      <c r="D45" s="140" t="s">
        <v>44</v>
      </c>
      <c r="E45" s="10"/>
    </row>
    <row r="46" spans="1:5" ht="15.75" customHeight="1" thickBot="1" x14ac:dyDescent="0.4">
      <c r="A46" s="147"/>
      <c r="B46" s="153"/>
      <c r="C46" s="147"/>
      <c r="D46" s="140" t="s">
        <v>45</v>
      </c>
      <c r="E46" s="10"/>
    </row>
    <row r="47" spans="1:5" x14ac:dyDescent="0.35">
      <c r="A47" s="147"/>
      <c r="B47" s="153"/>
      <c r="C47" s="150" t="s">
        <v>60</v>
      </c>
      <c r="D47" s="131" t="s">
        <v>61</v>
      </c>
      <c r="E47" s="9"/>
    </row>
    <row r="48" spans="1:5" x14ac:dyDescent="0.35">
      <c r="A48" s="147"/>
      <c r="B48" s="153"/>
      <c r="C48" s="147"/>
      <c r="D48" s="140" t="s">
        <v>62</v>
      </c>
      <c r="E48" s="10"/>
    </row>
    <row r="49" spans="1:5" x14ac:dyDescent="0.35">
      <c r="A49" s="147"/>
      <c r="B49" s="153"/>
      <c r="C49" s="147"/>
      <c r="D49" s="140" t="s">
        <v>63</v>
      </c>
      <c r="E49" s="10"/>
    </row>
    <row r="50" spans="1:5" x14ac:dyDescent="0.35">
      <c r="A50" s="147"/>
      <c r="B50" s="153"/>
      <c r="C50" s="147"/>
      <c r="D50" s="140" t="s">
        <v>64</v>
      </c>
      <c r="E50" s="10"/>
    </row>
    <row r="51" spans="1:5" x14ac:dyDescent="0.35">
      <c r="A51" s="147"/>
      <c r="B51" s="153"/>
      <c r="C51" s="147"/>
      <c r="D51" s="140" t="s">
        <v>12</v>
      </c>
      <c r="E51" s="10"/>
    </row>
    <row r="52" spans="1:5" ht="15.75" customHeight="1" thickBot="1" x14ac:dyDescent="0.4">
      <c r="A52" s="148"/>
      <c r="B52" s="154"/>
      <c r="C52" s="148"/>
      <c r="D52" s="129" t="s">
        <v>65</v>
      </c>
      <c r="E52" s="8"/>
    </row>
    <row r="53" spans="1:5" ht="15.75" customHeight="1" thickBot="1" x14ac:dyDescent="0.4">
      <c r="A53" s="149">
        <v>8</v>
      </c>
      <c r="B53" s="152" t="s">
        <v>66</v>
      </c>
      <c r="C53" s="142" t="s">
        <v>36</v>
      </c>
      <c r="D53" s="131" t="s">
        <v>67</v>
      </c>
      <c r="E53" s="9"/>
    </row>
    <row r="54" spans="1:5" x14ac:dyDescent="0.35">
      <c r="A54" s="147"/>
      <c r="B54" s="153"/>
      <c r="C54" s="151" t="s">
        <v>43</v>
      </c>
      <c r="D54" s="131" t="s">
        <v>31</v>
      </c>
      <c r="E54" s="9"/>
    </row>
    <row r="55" spans="1:5" x14ac:dyDescent="0.35">
      <c r="A55" s="147"/>
      <c r="B55" s="153"/>
      <c r="C55" s="147"/>
      <c r="D55" s="140" t="s">
        <v>44</v>
      </c>
      <c r="E55" s="10"/>
    </row>
    <row r="56" spans="1:5" ht="15.75" customHeight="1" thickBot="1" x14ac:dyDescent="0.4">
      <c r="A56" s="147"/>
      <c r="B56" s="153"/>
      <c r="C56" s="147"/>
      <c r="D56" s="140" t="s">
        <v>45</v>
      </c>
      <c r="E56" s="10"/>
    </row>
    <row r="57" spans="1:5" x14ac:dyDescent="0.35">
      <c r="A57" s="147"/>
      <c r="B57" s="153"/>
      <c r="C57" s="151" t="s">
        <v>68</v>
      </c>
      <c r="D57" s="131" t="s">
        <v>31</v>
      </c>
      <c r="E57" s="9"/>
    </row>
    <row r="58" spans="1:5" ht="15.75" customHeight="1" thickBot="1" x14ac:dyDescent="0.4">
      <c r="A58" s="147"/>
      <c r="B58" s="153"/>
      <c r="C58" s="147"/>
      <c r="D58" s="140" t="s">
        <v>44</v>
      </c>
      <c r="E58" s="10"/>
    </row>
    <row r="59" spans="1:5" x14ac:dyDescent="0.35">
      <c r="A59" s="147"/>
      <c r="B59" s="153"/>
      <c r="C59" s="151" t="s">
        <v>69</v>
      </c>
      <c r="D59" s="131" t="s">
        <v>70</v>
      </c>
      <c r="E59" s="9"/>
    </row>
    <row r="60" spans="1:5" x14ac:dyDescent="0.35">
      <c r="A60" s="147"/>
      <c r="B60" s="153"/>
      <c r="C60" s="147"/>
      <c r="D60" s="140" t="s">
        <v>31</v>
      </c>
      <c r="E60" s="10"/>
    </row>
    <row r="61" spans="1:5" ht="15.75" customHeight="1" thickBot="1" x14ac:dyDescent="0.4">
      <c r="A61" s="147"/>
      <c r="B61" s="153"/>
      <c r="C61" s="147"/>
      <c r="D61" s="140" t="s">
        <v>71</v>
      </c>
      <c r="E61" s="10"/>
    </row>
    <row r="62" spans="1:5" ht="15.75" customHeight="1" thickBot="1" x14ac:dyDescent="0.4">
      <c r="A62" s="147"/>
      <c r="B62" s="153"/>
      <c r="C62" s="142" t="s">
        <v>72</v>
      </c>
      <c r="D62" s="131" t="s">
        <v>47</v>
      </c>
      <c r="E62" s="9"/>
    </row>
    <row r="63" spans="1:5" x14ac:dyDescent="0.35">
      <c r="A63" s="147"/>
      <c r="B63" s="153"/>
      <c r="C63" s="150" t="s">
        <v>30</v>
      </c>
      <c r="D63" s="131" t="s">
        <v>49</v>
      </c>
      <c r="E63" s="9"/>
    </row>
    <row r="64" spans="1:5" ht="15.75" customHeight="1" thickBot="1" x14ac:dyDescent="0.4">
      <c r="A64" s="148"/>
      <c r="B64" s="154"/>
      <c r="C64" s="148"/>
      <c r="D64" s="129" t="s">
        <v>31</v>
      </c>
      <c r="E64" s="8"/>
    </row>
    <row r="65" spans="1:5" x14ac:dyDescent="0.35">
      <c r="A65" s="149">
        <v>9</v>
      </c>
      <c r="B65" s="152" t="s">
        <v>73</v>
      </c>
      <c r="C65" s="151" t="s">
        <v>72</v>
      </c>
      <c r="D65" s="131" t="s">
        <v>74</v>
      </c>
      <c r="E65" s="9"/>
    </row>
    <row r="66" spans="1:5" ht="15.75" customHeight="1" thickBot="1" x14ac:dyDescent="0.4">
      <c r="A66" s="147"/>
      <c r="B66" s="153"/>
      <c r="C66" s="147"/>
      <c r="D66" s="140" t="s">
        <v>38</v>
      </c>
      <c r="E66" s="10"/>
    </row>
    <row r="67" spans="1:5" x14ac:dyDescent="0.35">
      <c r="A67" s="147"/>
      <c r="B67" s="153"/>
      <c r="C67" s="151" t="s">
        <v>30</v>
      </c>
      <c r="D67" s="131" t="s">
        <v>31</v>
      </c>
      <c r="E67" s="9"/>
    </row>
    <row r="68" spans="1:5" x14ac:dyDescent="0.35">
      <c r="A68" s="147"/>
      <c r="B68" s="153"/>
      <c r="C68" s="147"/>
      <c r="D68" s="140" t="s">
        <v>35</v>
      </c>
      <c r="E68" s="10"/>
    </row>
    <row r="69" spans="1:5" ht="15.75" customHeight="1" thickBot="1" x14ac:dyDescent="0.4">
      <c r="A69" s="147"/>
      <c r="B69" s="153"/>
      <c r="C69" s="147"/>
      <c r="D69" s="140" t="s">
        <v>49</v>
      </c>
      <c r="E69" s="10"/>
    </row>
    <row r="70" spans="1:5" x14ac:dyDescent="0.35">
      <c r="A70" s="147"/>
      <c r="B70" s="153"/>
      <c r="C70" s="150" t="s">
        <v>75</v>
      </c>
      <c r="D70" s="131" t="s">
        <v>76</v>
      </c>
      <c r="E70" s="9"/>
    </row>
    <row r="71" spans="1:5" x14ac:dyDescent="0.35">
      <c r="A71" s="147"/>
      <c r="B71" s="153"/>
      <c r="C71" s="147"/>
      <c r="D71" s="140" t="s">
        <v>77</v>
      </c>
      <c r="E71" s="10"/>
    </row>
    <row r="72" spans="1:5" ht="15.75" customHeight="1" thickBot="1" x14ac:dyDescent="0.4">
      <c r="A72" s="148"/>
      <c r="B72" s="154"/>
      <c r="C72" s="148"/>
      <c r="D72" s="129" t="s">
        <v>78</v>
      </c>
      <c r="E72" s="8"/>
    </row>
    <row r="73" spans="1:5" x14ac:dyDescent="0.35">
      <c r="A73" s="149">
        <v>10</v>
      </c>
      <c r="B73" s="152" t="s">
        <v>79</v>
      </c>
      <c r="C73" s="151" t="s">
        <v>75</v>
      </c>
      <c r="D73" s="131" t="s">
        <v>76</v>
      </c>
      <c r="E73" s="9"/>
    </row>
    <row r="74" spans="1:5" ht="15.75" customHeight="1" thickBot="1" x14ac:dyDescent="0.4">
      <c r="A74" s="147"/>
      <c r="B74" s="153"/>
      <c r="C74" s="147"/>
      <c r="D74" s="140" t="s">
        <v>77</v>
      </c>
      <c r="E74" s="10"/>
    </row>
    <row r="75" spans="1:5" x14ac:dyDescent="0.35">
      <c r="A75" s="147"/>
      <c r="B75" s="153"/>
      <c r="C75" s="151" t="s">
        <v>80</v>
      </c>
      <c r="D75" s="131" t="s">
        <v>81</v>
      </c>
      <c r="E75" s="9"/>
    </row>
    <row r="76" spans="1:5" ht="15.75" customHeight="1" thickBot="1" x14ac:dyDescent="0.4">
      <c r="A76" s="147"/>
      <c r="B76" s="153"/>
      <c r="C76" s="147"/>
      <c r="D76" s="140" t="s">
        <v>82</v>
      </c>
      <c r="E76" s="10"/>
    </row>
    <row r="77" spans="1:5" x14ac:dyDescent="0.35">
      <c r="A77" s="147"/>
      <c r="B77" s="153"/>
      <c r="C77" s="150" t="s">
        <v>83</v>
      </c>
      <c r="D77" s="131" t="s">
        <v>76</v>
      </c>
      <c r="E77" s="9"/>
    </row>
    <row r="78" spans="1:5" ht="15.75" customHeight="1" thickBot="1" x14ac:dyDescent="0.4">
      <c r="A78" s="148"/>
      <c r="B78" s="154"/>
      <c r="C78" s="148"/>
      <c r="D78" s="129" t="s">
        <v>84</v>
      </c>
      <c r="E78" s="8"/>
    </row>
    <row r="79" spans="1:5" x14ac:dyDescent="0.35">
      <c r="A79" s="149">
        <v>11</v>
      </c>
      <c r="B79" s="152" t="s">
        <v>85</v>
      </c>
      <c r="C79" s="151" t="s">
        <v>83</v>
      </c>
      <c r="D79" s="131" t="s">
        <v>74</v>
      </c>
      <c r="E79" s="9"/>
    </row>
    <row r="80" spans="1:5" ht="15.75" customHeight="1" thickBot="1" x14ac:dyDescent="0.4">
      <c r="A80" s="147"/>
      <c r="B80" s="153"/>
      <c r="C80" s="147"/>
      <c r="D80" s="140" t="s">
        <v>86</v>
      </c>
      <c r="E80" s="10"/>
    </row>
    <row r="81" spans="1:5" ht="15.75" customHeight="1" x14ac:dyDescent="0.35">
      <c r="A81" s="147"/>
      <c r="B81" s="153"/>
      <c r="C81" s="142" t="s">
        <v>72</v>
      </c>
      <c r="D81" s="131" t="s">
        <v>87</v>
      </c>
      <c r="E81" s="9"/>
    </row>
    <row r="82" spans="1:5" ht="15.75" customHeight="1" x14ac:dyDescent="0.35">
      <c r="A82" s="147"/>
      <c r="B82" s="153"/>
      <c r="C82" s="141" t="s">
        <v>36</v>
      </c>
      <c r="D82" s="140" t="s">
        <v>88</v>
      </c>
      <c r="E82" s="10"/>
    </row>
    <row r="83" spans="1:5" ht="15.75" customHeight="1" thickBot="1" x14ac:dyDescent="0.4">
      <c r="A83" s="147"/>
      <c r="B83" s="153"/>
      <c r="C83" s="141" t="s">
        <v>89</v>
      </c>
      <c r="D83" s="140" t="s">
        <v>59</v>
      </c>
      <c r="E83" s="10"/>
    </row>
    <row r="84" spans="1:5" x14ac:dyDescent="0.35">
      <c r="A84" s="147"/>
      <c r="B84" s="153"/>
      <c r="C84" s="151" t="s">
        <v>69</v>
      </c>
      <c r="D84" s="131" t="s">
        <v>90</v>
      </c>
      <c r="E84" s="9"/>
    </row>
    <row r="85" spans="1:5" ht="15.75" customHeight="1" x14ac:dyDescent="0.35">
      <c r="A85" s="147"/>
      <c r="B85" s="153"/>
      <c r="C85" s="147"/>
      <c r="D85" s="140" t="s">
        <v>76</v>
      </c>
      <c r="E85" s="10"/>
    </row>
    <row r="86" spans="1:5" ht="15.75" customHeight="1" thickBot="1" x14ac:dyDescent="0.4">
      <c r="A86" s="148"/>
      <c r="B86" s="154"/>
      <c r="C86" s="144" t="s">
        <v>91</v>
      </c>
      <c r="D86" s="129" t="s">
        <v>92</v>
      </c>
      <c r="E86" s="8"/>
    </row>
    <row r="87" spans="1:5" ht="15.75" customHeight="1" thickBot="1" x14ac:dyDescent="0.4">
      <c r="A87" s="149">
        <v>12</v>
      </c>
      <c r="B87" s="152" t="s">
        <v>93</v>
      </c>
      <c r="C87" s="141" t="s">
        <v>91</v>
      </c>
      <c r="D87" s="140" t="s">
        <v>94</v>
      </c>
      <c r="E87" s="10"/>
    </row>
    <row r="88" spans="1:5" x14ac:dyDescent="0.35">
      <c r="A88" s="147"/>
      <c r="B88" s="153"/>
      <c r="C88" s="151" t="s">
        <v>95</v>
      </c>
      <c r="D88" s="131" t="s">
        <v>96</v>
      </c>
      <c r="E88" s="9"/>
    </row>
    <row r="89" spans="1:5" ht="15.75" customHeight="1" thickBot="1" x14ac:dyDescent="0.4">
      <c r="A89" s="147"/>
      <c r="B89" s="153"/>
      <c r="C89" s="147"/>
      <c r="D89" s="140" t="s">
        <v>97</v>
      </c>
      <c r="E89" s="10"/>
    </row>
    <row r="90" spans="1:5" x14ac:dyDescent="0.35">
      <c r="A90" s="147"/>
      <c r="B90" s="153"/>
      <c r="C90" s="151" t="s">
        <v>98</v>
      </c>
      <c r="D90" s="131" t="s">
        <v>99</v>
      </c>
      <c r="E90" s="9"/>
    </row>
    <row r="91" spans="1:5" ht="15.75" customHeight="1" thickBot="1" x14ac:dyDescent="0.4">
      <c r="A91" s="147"/>
      <c r="B91" s="153"/>
      <c r="C91" s="147"/>
      <c r="D91" s="140" t="s">
        <v>100</v>
      </c>
      <c r="E91" s="10"/>
    </row>
    <row r="92" spans="1:5" x14ac:dyDescent="0.35">
      <c r="A92" s="147"/>
      <c r="B92" s="153"/>
      <c r="C92" s="151" t="s">
        <v>101</v>
      </c>
      <c r="D92" s="131" t="s">
        <v>102</v>
      </c>
      <c r="E92" s="9"/>
    </row>
    <row r="93" spans="1:5" x14ac:dyDescent="0.35">
      <c r="A93" s="147"/>
      <c r="B93" s="153"/>
      <c r="C93" s="147"/>
      <c r="D93" s="140" t="s">
        <v>103</v>
      </c>
      <c r="E93" s="10"/>
    </row>
    <row r="94" spans="1:5" x14ac:dyDescent="0.35">
      <c r="A94" s="147"/>
      <c r="B94" s="153"/>
      <c r="C94" s="147"/>
      <c r="D94" s="140" t="s">
        <v>104</v>
      </c>
      <c r="E94" s="10"/>
    </row>
    <row r="95" spans="1:5" ht="15.75" customHeight="1" thickBot="1" x14ac:dyDescent="0.4">
      <c r="A95" s="147"/>
      <c r="B95" s="153"/>
      <c r="C95" s="147"/>
      <c r="D95" s="140" t="s">
        <v>105</v>
      </c>
      <c r="E95" s="10"/>
    </row>
    <row r="96" spans="1:5" x14ac:dyDescent="0.35">
      <c r="A96" s="147"/>
      <c r="B96" s="153"/>
      <c r="C96" s="151" t="s">
        <v>6</v>
      </c>
      <c r="D96" s="131" t="s">
        <v>106</v>
      </c>
      <c r="E96" s="9"/>
    </row>
    <row r="97" spans="1:5" x14ac:dyDescent="0.35">
      <c r="A97" s="147"/>
      <c r="B97" s="153"/>
      <c r="C97" s="147"/>
      <c r="D97" s="140" t="s">
        <v>107</v>
      </c>
      <c r="E97" s="10"/>
    </row>
    <row r="98" spans="1:5" x14ac:dyDescent="0.35">
      <c r="A98" s="147"/>
      <c r="B98" s="153"/>
      <c r="C98" s="147"/>
      <c r="D98" s="140" t="s">
        <v>108</v>
      </c>
      <c r="E98" s="10"/>
    </row>
    <row r="99" spans="1:5" ht="15.75" customHeight="1" thickBot="1" x14ac:dyDescent="0.4">
      <c r="A99" s="147"/>
      <c r="B99" s="153"/>
      <c r="C99" s="147"/>
      <c r="D99" s="140" t="s">
        <v>109</v>
      </c>
      <c r="E99" s="10"/>
    </row>
    <row r="100" spans="1:5" x14ac:dyDescent="0.35">
      <c r="A100" s="147"/>
      <c r="B100" s="153"/>
      <c r="C100" s="150" t="s">
        <v>9</v>
      </c>
      <c r="D100" s="131" t="s">
        <v>61</v>
      </c>
      <c r="E100" s="9"/>
    </row>
    <row r="101" spans="1:5" x14ac:dyDescent="0.35">
      <c r="A101" s="147"/>
      <c r="B101" s="153"/>
      <c r="C101" s="147"/>
      <c r="D101" s="140" t="s">
        <v>62</v>
      </c>
      <c r="E101" s="10"/>
    </row>
    <row r="102" spans="1:5" x14ac:dyDescent="0.35">
      <c r="A102" s="147"/>
      <c r="B102" s="153"/>
      <c r="C102" s="147"/>
      <c r="D102" s="140" t="s">
        <v>63</v>
      </c>
      <c r="E102" s="10"/>
    </row>
    <row r="103" spans="1:5" x14ac:dyDescent="0.35">
      <c r="A103" s="147"/>
      <c r="B103" s="153"/>
      <c r="C103" s="147"/>
      <c r="D103" s="140" t="s">
        <v>64</v>
      </c>
      <c r="E103" s="10"/>
    </row>
    <row r="104" spans="1:5" ht="15.75" customHeight="1" thickBot="1" x14ac:dyDescent="0.4">
      <c r="A104" s="148"/>
      <c r="B104" s="154"/>
      <c r="C104" s="148"/>
      <c r="D104" s="129" t="s">
        <v>12</v>
      </c>
      <c r="E104" s="8"/>
    </row>
  </sheetData>
  <mergeCells count="55">
    <mergeCell ref="A79:A86"/>
    <mergeCell ref="B79:B86"/>
    <mergeCell ref="C79:C80"/>
    <mergeCell ref="C84:C85"/>
    <mergeCell ref="A87:A104"/>
    <mergeCell ref="B87:B104"/>
    <mergeCell ref="C96:C99"/>
    <mergeCell ref="C100:C104"/>
    <mergeCell ref="C92:C95"/>
    <mergeCell ref="C90:C91"/>
    <mergeCell ref="C88:C89"/>
    <mergeCell ref="A73:A78"/>
    <mergeCell ref="C70:C72"/>
    <mergeCell ref="C73:C74"/>
    <mergeCell ref="C75:C76"/>
    <mergeCell ref="C77:C78"/>
    <mergeCell ref="B73:B78"/>
    <mergeCell ref="B33:B42"/>
    <mergeCell ref="C67:C69"/>
    <mergeCell ref="C65:C66"/>
    <mergeCell ref="B65:B72"/>
    <mergeCell ref="A65:A72"/>
    <mergeCell ref="A53:A64"/>
    <mergeCell ref="B53:B64"/>
    <mergeCell ref="C54:C56"/>
    <mergeCell ref="C57:C58"/>
    <mergeCell ref="C59:C61"/>
    <mergeCell ref="C63:C64"/>
    <mergeCell ref="A12:A18"/>
    <mergeCell ref="C12:C13"/>
    <mergeCell ref="C14:C17"/>
    <mergeCell ref="A9:A11"/>
    <mergeCell ref="B2:B8"/>
    <mergeCell ref="A2:A8"/>
    <mergeCell ref="C2:C3"/>
    <mergeCell ref="C4:C8"/>
    <mergeCell ref="C9:C11"/>
    <mergeCell ref="B9:B11"/>
    <mergeCell ref="B12:B18"/>
    <mergeCell ref="A19:A25"/>
    <mergeCell ref="A26:A32"/>
    <mergeCell ref="C47:C52"/>
    <mergeCell ref="C44:C46"/>
    <mergeCell ref="B43:B52"/>
    <mergeCell ref="A43:A52"/>
    <mergeCell ref="C24:C25"/>
    <mergeCell ref="B19:B25"/>
    <mergeCell ref="C29:C31"/>
    <mergeCell ref="C27:C28"/>
    <mergeCell ref="B26:B32"/>
    <mergeCell ref="C19:C23"/>
    <mergeCell ref="A33:A42"/>
    <mergeCell ref="C33:C35"/>
    <mergeCell ref="C36:C39"/>
    <mergeCell ref="C40:C41"/>
  </mergeCells>
  <pageMargins left="0.7" right="0.7" top="0.75" bottom="0.75" header="0.3" footer="0.3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">
    <tabColor rgb="FFC00000"/>
  </sheetPr>
  <dimension ref="A1:O88"/>
  <sheetViews>
    <sheetView workbookViewId="0">
      <selection activeCell="I4" sqref="I4"/>
    </sheetView>
  </sheetViews>
  <sheetFormatPr baseColWidth="10" defaultColWidth="11.453125" defaultRowHeight="14.5" x14ac:dyDescent="0.35"/>
  <cols>
    <col min="1" max="1" width="11.6328125" style="12" bestFit="1" customWidth="1"/>
    <col min="2" max="2" width="24.54296875" style="100" bestFit="1" customWidth="1"/>
    <col min="3" max="3" width="23.81640625" style="100" customWidth="1"/>
    <col min="4" max="4" width="19.7265625" style="100" customWidth="1"/>
    <col min="5" max="5" width="11.81640625" style="16" bestFit="1" customWidth="1"/>
    <col min="6" max="6" width="9.08984375" style="100" bestFit="1" customWidth="1"/>
    <col min="7" max="7" width="3.08984375" style="100" bestFit="1" customWidth="1"/>
    <col min="8" max="8" width="11" style="100" bestFit="1" customWidth="1"/>
    <col min="9" max="9" width="4.453125" style="100" bestFit="1" customWidth="1"/>
    <col min="10" max="10" width="3.08984375" style="100" bestFit="1" customWidth="1"/>
    <col min="11" max="11" width="7.90625" style="100" bestFit="1" customWidth="1"/>
    <col min="12" max="12" width="82.08984375" style="100" bestFit="1" customWidth="1"/>
    <col min="13" max="55" width="11.453125" style="100" customWidth="1"/>
    <col min="56" max="16384" width="11.453125" style="100"/>
  </cols>
  <sheetData>
    <row r="1" spans="1:11" ht="14.5" customHeight="1" x14ac:dyDescent="0.35">
      <c r="A1" s="162" t="s">
        <v>110</v>
      </c>
      <c r="B1" s="162"/>
      <c r="C1" s="162"/>
      <c r="D1" s="162"/>
      <c r="E1" s="162"/>
      <c r="F1" s="162"/>
      <c r="G1" s="162"/>
      <c r="H1" s="162"/>
      <c r="I1" s="162"/>
      <c r="J1" s="162"/>
      <c r="K1" s="162"/>
    </row>
    <row r="2" spans="1:11" ht="15.75" customHeight="1" thickBot="1" x14ac:dyDescent="0.4">
      <c r="A2" s="162"/>
      <c r="B2" s="162"/>
      <c r="C2" s="162"/>
      <c r="D2" s="162"/>
      <c r="E2" s="162"/>
      <c r="F2" s="162"/>
      <c r="G2" s="162"/>
      <c r="H2" s="162"/>
      <c r="I2" s="162"/>
      <c r="J2" s="162"/>
      <c r="K2" s="162"/>
    </row>
    <row r="3" spans="1:11" s="134" customFormat="1" ht="15.75" customHeight="1" thickBot="1" x14ac:dyDescent="0.4">
      <c r="A3" s="81" t="s">
        <v>111</v>
      </c>
      <c r="B3" s="127" t="s">
        <v>112</v>
      </c>
      <c r="C3" s="127" t="s">
        <v>113</v>
      </c>
      <c r="D3" s="127" t="s">
        <v>114</v>
      </c>
      <c r="E3" s="13" t="s">
        <v>115</v>
      </c>
      <c r="F3" s="179" t="s">
        <v>116</v>
      </c>
      <c r="G3" s="180"/>
      <c r="H3" s="180"/>
      <c r="I3" s="180"/>
      <c r="J3" s="180"/>
      <c r="K3" s="180"/>
    </row>
    <row r="4" spans="1:11" ht="90" customHeight="1" thickBot="1" x14ac:dyDescent="0.4">
      <c r="A4" s="81" t="s">
        <v>6</v>
      </c>
      <c r="B4" s="128"/>
      <c r="C4" s="128"/>
      <c r="D4" s="128"/>
      <c r="E4" s="14">
        <v>15</v>
      </c>
    </row>
    <row r="5" spans="1:11" ht="90" customHeight="1" thickBot="1" x14ac:dyDescent="0.4">
      <c r="A5" s="81" t="s">
        <v>117</v>
      </c>
      <c r="B5" s="128"/>
      <c r="C5" s="128"/>
      <c r="D5" s="128"/>
      <c r="E5" s="15">
        <f>(AVERAGE(0.009,0.0155)-AVERAGE(0.002,0.0025))*1000</f>
        <v>10</v>
      </c>
    </row>
    <row r="6" spans="1:11" ht="90" customHeight="1" thickBot="1" x14ac:dyDescent="0.4">
      <c r="A6" s="81" t="s">
        <v>118</v>
      </c>
      <c r="B6" s="128"/>
      <c r="C6" s="128"/>
      <c r="D6" s="128"/>
      <c r="E6" s="15">
        <f>AVERAGE(0.002,0.0025)*1000</f>
        <v>2.2500000000000004</v>
      </c>
    </row>
    <row r="7" spans="1:11" ht="90" customHeight="1" thickBot="1" x14ac:dyDescent="0.4">
      <c r="A7" s="81" t="s">
        <v>119</v>
      </c>
      <c r="B7" s="128"/>
      <c r="C7" s="128"/>
      <c r="D7" s="128"/>
      <c r="E7" s="15">
        <f>0.171*1000</f>
        <v>171</v>
      </c>
    </row>
    <row r="8" spans="1:11" ht="90" customHeight="1" thickBot="1" x14ac:dyDescent="0.4">
      <c r="A8" s="81" t="s">
        <v>120</v>
      </c>
      <c r="B8" s="128"/>
      <c r="C8" s="128"/>
      <c r="D8" s="128"/>
      <c r="E8" s="15">
        <v>0.4</v>
      </c>
    </row>
    <row r="9" spans="1:11" ht="90" customHeight="1" thickBot="1" x14ac:dyDescent="0.4">
      <c r="A9" s="81" t="s">
        <v>21</v>
      </c>
      <c r="B9" s="128"/>
      <c r="C9" s="128"/>
      <c r="D9" s="128"/>
      <c r="E9" s="15">
        <f>1000*0.0375</f>
        <v>37.5</v>
      </c>
    </row>
    <row r="10" spans="1:11" ht="90" customHeight="1" thickBot="1" x14ac:dyDescent="0.4">
      <c r="A10" s="81" t="s">
        <v>23</v>
      </c>
      <c r="B10" s="128"/>
      <c r="C10" s="128"/>
      <c r="D10" s="128"/>
      <c r="E10" s="15">
        <f>1000*(0.047-4*0.004)</f>
        <v>31</v>
      </c>
      <c r="F10" s="11" t="s">
        <v>121</v>
      </c>
    </row>
    <row r="11" spans="1:11" ht="90" customHeight="1" thickBot="1" x14ac:dyDescent="0.4">
      <c r="A11" s="81" t="s">
        <v>122</v>
      </c>
      <c r="B11" s="128"/>
      <c r="C11" s="128"/>
      <c r="D11" s="128"/>
      <c r="E11" s="15">
        <f>1000*0.0105</f>
        <v>10.5</v>
      </c>
    </row>
    <row r="12" spans="1:11" ht="90" customHeight="1" thickBot="1" x14ac:dyDescent="0.4">
      <c r="A12" s="81" t="s">
        <v>123</v>
      </c>
      <c r="B12" s="128"/>
      <c r="C12" s="128"/>
      <c r="D12" s="128"/>
      <c r="E12" s="15">
        <f>(0.0115-0.0105)*1000</f>
        <v>0.99999999999999911</v>
      </c>
    </row>
    <row r="13" spans="1:11" ht="90" customHeight="1" thickBot="1" x14ac:dyDescent="0.4">
      <c r="A13" s="81" t="s">
        <v>124</v>
      </c>
      <c r="B13" s="128"/>
      <c r="C13" s="128"/>
      <c r="D13" s="128"/>
      <c r="E13" s="15">
        <f>0.562*1000</f>
        <v>562</v>
      </c>
    </row>
    <row r="14" spans="1:11" ht="90" customHeight="1" thickBot="1" x14ac:dyDescent="0.4">
      <c r="A14" s="81" t="s">
        <v>125</v>
      </c>
      <c r="B14" s="128"/>
      <c r="C14" s="128"/>
      <c r="D14" s="128"/>
      <c r="E14" s="15">
        <f>(0.003)/4*1000</f>
        <v>0.75</v>
      </c>
    </row>
    <row r="15" spans="1:11" ht="90" customHeight="1" thickBot="1" x14ac:dyDescent="0.4">
      <c r="A15" s="81" t="s">
        <v>126</v>
      </c>
      <c r="B15" s="128"/>
      <c r="C15" s="128"/>
      <c r="D15" s="128"/>
      <c r="E15" s="14">
        <v>15</v>
      </c>
    </row>
    <row r="16" spans="1:11" ht="90" customHeight="1" thickBot="1" x14ac:dyDescent="0.4">
      <c r="A16" s="81" t="s">
        <v>127</v>
      </c>
      <c r="B16" s="128"/>
      <c r="C16" s="128"/>
      <c r="D16" s="128"/>
      <c r="E16" s="15">
        <f>0.004/4*1000</f>
        <v>1</v>
      </c>
    </row>
    <row r="17" spans="1:8" ht="90" customHeight="1" thickBot="1" x14ac:dyDescent="0.4">
      <c r="A17" s="81" t="s">
        <v>128</v>
      </c>
      <c r="B17" s="128"/>
      <c r="C17" s="128"/>
      <c r="D17" s="128"/>
      <c r="E17" s="15">
        <f>0.004*1000</f>
        <v>4</v>
      </c>
    </row>
    <row r="18" spans="1:8" ht="90" customHeight="1" thickBot="1" x14ac:dyDescent="0.4">
      <c r="A18" s="81" t="s">
        <v>129</v>
      </c>
      <c r="B18" s="128"/>
      <c r="C18" s="128"/>
      <c r="D18" s="128"/>
      <c r="E18" s="15">
        <f>0.0605*1000</f>
        <v>60.5</v>
      </c>
    </row>
    <row r="19" spans="1:8" x14ac:dyDescent="0.35">
      <c r="A19" s="162" t="s">
        <v>130</v>
      </c>
      <c r="B19" s="160"/>
      <c r="C19" s="160"/>
      <c r="D19" s="160"/>
      <c r="E19" s="163"/>
      <c r="F19" s="160"/>
      <c r="G19" s="160"/>
      <c r="H19" s="160"/>
    </row>
    <row r="20" spans="1:8" ht="15.75" customHeight="1" thickBot="1" x14ac:dyDescent="0.4">
      <c r="A20" s="164"/>
      <c r="B20" s="160"/>
      <c r="C20" s="160"/>
      <c r="D20" s="160"/>
      <c r="E20" s="163"/>
      <c r="F20" s="160"/>
      <c r="G20" s="160"/>
      <c r="H20" s="160"/>
    </row>
    <row r="21" spans="1:8" ht="15.75" customHeight="1" thickBot="1" x14ac:dyDescent="0.4">
      <c r="A21" s="17" t="s">
        <v>111</v>
      </c>
      <c r="B21" s="41" t="s">
        <v>131</v>
      </c>
      <c r="C21" s="41" t="s">
        <v>132</v>
      </c>
      <c r="D21" s="134" t="s">
        <v>133</v>
      </c>
      <c r="E21" s="134">
        <v>9.8066500286389005</v>
      </c>
      <c r="F21" s="159" t="s">
        <v>134</v>
      </c>
      <c r="G21" s="160"/>
      <c r="H21" s="160"/>
    </row>
    <row r="22" spans="1:8" ht="15.75" customHeight="1" thickBot="1" x14ac:dyDescent="0.4">
      <c r="A22" s="17" t="s">
        <v>6</v>
      </c>
      <c r="B22" s="19" t="s">
        <v>135</v>
      </c>
      <c r="C22" s="24">
        <f>0.2514*E21</f>
        <v>2.4653918171998197</v>
      </c>
      <c r="F22" s="161" t="s">
        <v>136</v>
      </c>
      <c r="G22" s="161"/>
      <c r="H22" s="161"/>
    </row>
    <row r="23" spans="1:8" x14ac:dyDescent="0.35">
      <c r="A23" s="165" t="s">
        <v>9</v>
      </c>
      <c r="B23" s="20" t="s">
        <v>137</v>
      </c>
      <c r="C23" s="25">
        <v>23</v>
      </c>
      <c r="F23" s="161"/>
      <c r="G23" s="161"/>
      <c r="H23" s="161"/>
    </row>
    <row r="24" spans="1:8" ht="14.5" customHeight="1" x14ac:dyDescent="0.35">
      <c r="A24" s="166"/>
      <c r="B24" s="21" t="s">
        <v>138</v>
      </c>
      <c r="C24" s="26">
        <f>3.5115*E21</f>
        <v>34.4360515755655</v>
      </c>
      <c r="F24" s="161"/>
      <c r="G24" s="161"/>
      <c r="H24" s="161"/>
    </row>
    <row r="25" spans="1:8" ht="15.75" customHeight="1" thickBot="1" x14ac:dyDescent="0.4">
      <c r="A25" s="167"/>
      <c r="B25" s="22" t="s">
        <v>12</v>
      </c>
      <c r="C25" s="27">
        <f>C22</f>
        <v>2.4653918171998197</v>
      </c>
      <c r="F25" s="161"/>
      <c r="G25" s="161"/>
      <c r="H25" s="161"/>
    </row>
    <row r="26" spans="1:8" ht="15.75" customHeight="1" thickBot="1" x14ac:dyDescent="0.4">
      <c r="A26" s="18" t="s">
        <v>16</v>
      </c>
      <c r="B26" s="23" t="s">
        <v>139</v>
      </c>
      <c r="C26" s="28">
        <v>20</v>
      </c>
    </row>
    <row r="27" spans="1:8" x14ac:dyDescent="0.35">
      <c r="A27" s="165" t="s">
        <v>21</v>
      </c>
      <c r="B27" s="20" t="s">
        <v>140</v>
      </c>
      <c r="C27" s="25">
        <f>8.8885*E21</f>
        <v>87.166408779556875</v>
      </c>
    </row>
    <row r="28" spans="1:8" x14ac:dyDescent="0.35">
      <c r="A28" s="166"/>
      <c r="B28" s="21" t="s">
        <v>90</v>
      </c>
      <c r="C28" s="26">
        <v>110</v>
      </c>
    </row>
    <row r="29" spans="1:8" x14ac:dyDescent="0.35">
      <c r="A29" s="166"/>
      <c r="B29" s="21" t="s">
        <v>141</v>
      </c>
      <c r="C29" s="29">
        <f>3.6645*E21</f>
        <v>35.936469029947247</v>
      </c>
    </row>
    <row r="30" spans="1:8" x14ac:dyDescent="0.35">
      <c r="A30" s="166"/>
      <c r="B30" s="21" t="s">
        <v>142</v>
      </c>
      <c r="C30" s="29">
        <v>23</v>
      </c>
    </row>
    <row r="31" spans="1:8" x14ac:dyDescent="0.35">
      <c r="A31" s="166"/>
      <c r="B31" s="21" t="s">
        <v>143</v>
      </c>
      <c r="C31" s="29">
        <f>0.2365*E21</f>
        <v>2.3192727317730997</v>
      </c>
    </row>
    <row r="32" spans="1:8" ht="15.75" customHeight="1" thickBot="1" x14ac:dyDescent="0.4">
      <c r="A32" s="167"/>
      <c r="B32" s="22" t="s">
        <v>144</v>
      </c>
      <c r="C32" s="27">
        <f>4.658*E21</f>
        <v>45.679375833400002</v>
      </c>
    </row>
    <row r="33" spans="1:15" x14ac:dyDescent="0.35">
      <c r="A33" s="165" t="s">
        <v>23</v>
      </c>
      <c r="B33" s="20" t="s">
        <v>145</v>
      </c>
      <c r="C33" s="30">
        <v>55</v>
      </c>
    </row>
    <row r="34" spans="1:15" x14ac:dyDescent="0.35">
      <c r="A34" s="166"/>
      <c r="B34" s="21" t="s">
        <v>146</v>
      </c>
      <c r="C34" s="29">
        <f>C32</f>
        <v>45.679375833400002</v>
      </c>
    </row>
    <row r="35" spans="1:15" ht="15.75" customHeight="1" thickBot="1" x14ac:dyDescent="0.4">
      <c r="A35" s="167"/>
      <c r="B35" s="22" t="s">
        <v>147</v>
      </c>
      <c r="C35" s="27">
        <f>4.158*E21</f>
        <v>40.776050819080552</v>
      </c>
    </row>
    <row r="36" spans="1:15" x14ac:dyDescent="0.35">
      <c r="A36" s="165" t="s">
        <v>148</v>
      </c>
      <c r="B36" s="20" t="s">
        <v>137</v>
      </c>
      <c r="C36" s="25">
        <v>9.4</v>
      </c>
    </row>
    <row r="37" spans="1:15" x14ac:dyDescent="0.35">
      <c r="A37" s="166"/>
      <c r="B37" s="21" t="s">
        <v>149</v>
      </c>
      <c r="C37" s="29">
        <f>2.389*E21</f>
        <v>23.42808691841833</v>
      </c>
    </row>
    <row r="38" spans="1:15" ht="15.75" customHeight="1" thickBot="1" x14ac:dyDescent="0.4">
      <c r="A38" s="167"/>
      <c r="B38" s="22" t="s">
        <v>150</v>
      </c>
      <c r="C38" s="27">
        <v>11</v>
      </c>
    </row>
    <row r="39" spans="1:15" x14ac:dyDescent="0.35">
      <c r="A39" s="168" t="s">
        <v>124</v>
      </c>
      <c r="B39" s="20" t="s">
        <v>151</v>
      </c>
      <c r="C39" s="30">
        <f>C37</f>
        <v>23.42808691841833</v>
      </c>
    </row>
    <row r="40" spans="1:15" ht="15.75" customHeight="1" thickBot="1" x14ac:dyDescent="0.4">
      <c r="A40" s="167"/>
      <c r="B40" s="22" t="s">
        <v>152</v>
      </c>
      <c r="C40" s="27">
        <f>C38</f>
        <v>11</v>
      </c>
    </row>
    <row r="41" spans="1:15" x14ac:dyDescent="0.35">
      <c r="A41" s="165" t="s">
        <v>125</v>
      </c>
      <c r="B41" s="20" t="s">
        <v>146</v>
      </c>
      <c r="C41" s="30">
        <f>C29</f>
        <v>35.936469029947247</v>
      </c>
    </row>
    <row r="42" spans="1:15" ht="15.75" customHeight="1" thickBot="1" x14ac:dyDescent="0.4">
      <c r="A42" s="167"/>
      <c r="B42" s="22" t="s">
        <v>153</v>
      </c>
      <c r="C42" s="27">
        <f>C30</f>
        <v>23</v>
      </c>
    </row>
    <row r="43" spans="1:15" ht="15.75" customHeight="1" thickBot="1" x14ac:dyDescent="0.4">
      <c r="A43" s="18" t="s">
        <v>126</v>
      </c>
      <c r="B43" s="23" t="s">
        <v>154</v>
      </c>
      <c r="C43" s="31">
        <v>30</v>
      </c>
    </row>
    <row r="44" spans="1:15" ht="15.75" customHeight="1" thickBot="1" x14ac:dyDescent="0.4">
      <c r="A44" s="17" t="s">
        <v>127</v>
      </c>
      <c r="B44" s="19" t="s">
        <v>146</v>
      </c>
      <c r="C44" s="24">
        <f>C31</f>
        <v>2.3192727317730997</v>
      </c>
    </row>
    <row r="45" spans="1:15" x14ac:dyDescent="0.35">
      <c r="A45" s="165" t="s">
        <v>128</v>
      </c>
      <c r="B45" s="20" t="s">
        <v>155</v>
      </c>
      <c r="C45" s="30">
        <f>C35</f>
        <v>40.776050819080552</v>
      </c>
    </row>
    <row r="46" spans="1:15" ht="15.75" customHeight="1" thickBot="1" x14ac:dyDescent="0.4">
      <c r="A46" s="167"/>
      <c r="B46" s="22" t="s">
        <v>156</v>
      </c>
      <c r="C46" s="32">
        <f>6.2</f>
        <v>6.2</v>
      </c>
    </row>
    <row r="47" spans="1:15" ht="15.75" customHeight="1" thickBot="1" x14ac:dyDescent="0.4">
      <c r="A47" s="18" t="s">
        <v>129</v>
      </c>
      <c r="B47" s="23" t="s">
        <v>157</v>
      </c>
      <c r="C47" s="33">
        <f>C33</f>
        <v>55</v>
      </c>
    </row>
    <row r="48" spans="1:15" ht="14.5" customHeight="1" x14ac:dyDescent="0.35">
      <c r="A48" s="162" t="s">
        <v>799</v>
      </c>
      <c r="B48" s="162"/>
      <c r="C48" s="162"/>
      <c r="D48" s="162"/>
      <c r="E48" s="162"/>
      <c r="F48" s="162"/>
      <c r="G48" s="162"/>
      <c r="H48" s="162"/>
      <c r="I48" s="162"/>
      <c r="J48" s="162"/>
      <c r="K48" s="162"/>
      <c r="L48" s="176"/>
      <c r="M48" s="55"/>
      <c r="N48" s="55"/>
      <c r="O48" s="55"/>
    </row>
    <row r="49" spans="1:15" ht="15" thickBot="1" x14ac:dyDescent="0.4">
      <c r="A49" s="162"/>
      <c r="B49" s="162"/>
      <c r="C49" s="162"/>
      <c r="D49" s="162"/>
      <c r="E49" s="162"/>
      <c r="F49" s="162"/>
      <c r="G49" s="162"/>
      <c r="H49" s="162"/>
      <c r="I49" s="162"/>
      <c r="J49" s="162"/>
      <c r="K49" s="162"/>
      <c r="L49" s="176"/>
      <c r="M49" s="55"/>
      <c r="N49" s="55"/>
      <c r="O49" s="55"/>
    </row>
    <row r="50" spans="1:15" ht="15" thickBot="1" x14ac:dyDescent="0.4">
      <c r="A50" s="91" t="s">
        <v>111</v>
      </c>
      <c r="B50" s="54" t="s">
        <v>158</v>
      </c>
      <c r="C50" s="112" t="s">
        <v>159</v>
      </c>
      <c r="D50" s="54" t="s">
        <v>160</v>
      </c>
      <c r="E50" s="54" t="s">
        <v>161</v>
      </c>
      <c r="F50" s="112" t="s">
        <v>162</v>
      </c>
      <c r="G50" s="54" t="s">
        <v>160</v>
      </c>
      <c r="H50" s="54" t="s">
        <v>161</v>
      </c>
      <c r="I50" s="54" t="s">
        <v>163</v>
      </c>
      <c r="J50" s="54" t="s">
        <v>160</v>
      </c>
      <c r="K50" s="54" t="s">
        <v>161</v>
      </c>
      <c r="L50" s="177" t="s">
        <v>800</v>
      </c>
    </row>
    <row r="51" spans="1:15" ht="15" thickBot="1" x14ac:dyDescent="0.4">
      <c r="A51" s="92" t="s">
        <v>164</v>
      </c>
      <c r="B51" s="37" t="s">
        <v>76</v>
      </c>
      <c r="C51" s="113">
        <f>-E4*E21/1000</f>
        <v>-0.14709975042958351</v>
      </c>
      <c r="D51" s="1" t="s">
        <v>165</v>
      </c>
      <c r="E51" s="1" t="s">
        <v>166</v>
      </c>
      <c r="F51" s="113"/>
      <c r="G51" s="104"/>
      <c r="H51" s="104"/>
      <c r="I51" s="37"/>
      <c r="J51" s="37"/>
      <c r="K51" s="37"/>
      <c r="L51" s="178" t="str">
        <f>CONCATENATE(CHAR(34),CONCATENATE(LOWER(A51),"-",B51),CHAR(34),":[[",C51,,",",CHAR(34),D51,CHAR(34),",",CHAR(34),E51,CHAR(34),"]",IF(F51="","",CONCATENATE(",[",F51,,",",CHAR(34),G51,CHAR(34),",",H51,"]")),IF(I51="","",CONCATENATE(",[",I51,,",",CHAR(34),J51,CHAR(34),",",K51,"]")),"],")</f>
        <v>"petri-hold":[[-0.147099750429584,"Z","com"]],</v>
      </c>
    </row>
    <row r="52" spans="1:15" ht="15" thickBot="1" x14ac:dyDescent="0.4">
      <c r="A52" s="92" t="s">
        <v>164</v>
      </c>
      <c r="B52" s="35" t="s">
        <v>12</v>
      </c>
      <c r="C52" s="113">
        <f>-E4*E21/1000</f>
        <v>-0.14709975042958351</v>
      </c>
      <c r="D52" s="1" t="s">
        <v>165</v>
      </c>
      <c r="E52" s="109" t="s">
        <v>166</v>
      </c>
      <c r="F52" s="114">
        <f>-C22</f>
        <v>-2.4653918171998197</v>
      </c>
      <c r="G52" s="105" t="s">
        <v>165</v>
      </c>
      <c r="H52" s="109" t="s">
        <v>167</v>
      </c>
      <c r="I52" s="35"/>
      <c r="J52" s="35"/>
      <c r="K52" s="35"/>
      <c r="L52" s="178" t="str">
        <f t="shared" ref="L52:L88" si="0">CONCATENATE(CHAR(34),CONCATENATE(LOWER(A52),"-",B52),CHAR(34),":[[",C52,,",",CHAR(34),D52,CHAR(34),",",CHAR(34),E52,CHAR(34),"]",IF(F52="","",CONCATENATE(",[",F52,,",",CHAR(34),G52,CHAR(34),",",H52,"]")),IF(I52="","",CONCATENATE(",[",I52,,",",CHAR(34),J52,CHAR(34),",",K52,"]")),"],")</f>
        <v>"petri-write":[[-0.147099750429584,"Z","com"],[-2.46539181719982,"Z",3,3,1.5]],</v>
      </c>
    </row>
    <row r="53" spans="1:15" x14ac:dyDescent="0.35">
      <c r="A53" s="93" t="s">
        <v>9</v>
      </c>
      <c r="B53" s="36" t="s">
        <v>76</v>
      </c>
      <c r="C53" s="115">
        <f>E5*E21/1000</f>
        <v>9.8066500286388997E-2</v>
      </c>
      <c r="D53" s="5" t="s">
        <v>168</v>
      </c>
      <c r="E53" s="109" t="s">
        <v>166</v>
      </c>
      <c r="F53" s="115"/>
      <c r="G53" s="106"/>
      <c r="H53" s="106"/>
      <c r="I53" s="36"/>
      <c r="J53" s="36"/>
      <c r="K53" s="36"/>
      <c r="L53" s="178" t="str">
        <f t="shared" si="0"/>
        <v>"marker-hold":[[0.098066500286389,"Y","com"]],</v>
      </c>
    </row>
    <row r="54" spans="1:15" x14ac:dyDescent="0.35">
      <c r="A54" s="93" t="s">
        <v>9</v>
      </c>
      <c r="B54" s="34" t="s">
        <v>169</v>
      </c>
      <c r="C54" s="116">
        <f>E5*E21/1000</f>
        <v>9.8066500286388997E-2</v>
      </c>
      <c r="D54" s="103" t="s">
        <v>168</v>
      </c>
      <c r="E54" s="109" t="s">
        <v>166</v>
      </c>
      <c r="F54" s="116">
        <f>-C23</f>
        <v>-23</v>
      </c>
      <c r="G54" s="107" t="s">
        <v>165</v>
      </c>
      <c r="H54" s="109" t="s">
        <v>170</v>
      </c>
      <c r="I54" s="102"/>
      <c r="J54" s="102"/>
      <c r="K54" s="102"/>
      <c r="L54" s="178" t="str">
        <f t="shared" si="0"/>
        <v>"marker-uncap":[[0.098066500286389,"Y","com"],[-23,"Z",0,0,0]],</v>
      </c>
    </row>
    <row r="55" spans="1:15" x14ac:dyDescent="0.35">
      <c r="A55" s="93" t="s">
        <v>9</v>
      </c>
      <c r="B55" s="34" t="s">
        <v>171</v>
      </c>
      <c r="C55" s="116">
        <f>E5*E21/1000</f>
        <v>9.8066500286388997E-2</v>
      </c>
      <c r="D55" s="103" t="s">
        <v>168</v>
      </c>
      <c r="E55" s="109" t="s">
        <v>166</v>
      </c>
      <c r="F55" s="116">
        <f>C24</f>
        <v>34.4360515755655</v>
      </c>
      <c r="G55" s="107" t="s">
        <v>165</v>
      </c>
      <c r="H55" s="109" t="s">
        <v>170</v>
      </c>
      <c r="I55" s="102"/>
      <c r="J55" s="102"/>
      <c r="K55" s="102"/>
      <c r="L55" s="178" t="str">
        <f t="shared" si="0"/>
        <v>"marker-recap":[[0.098066500286389,"Y","com"],[34.4360515755655,"Z",0,0,0]],</v>
      </c>
    </row>
    <row r="56" spans="1:15" ht="15" thickBot="1" x14ac:dyDescent="0.4">
      <c r="A56" s="93" t="s">
        <v>9</v>
      </c>
      <c r="B56" s="35" t="s">
        <v>12</v>
      </c>
      <c r="C56" s="114">
        <f>-E5*E21/1000</f>
        <v>-9.8066500286388997E-2</v>
      </c>
      <c r="D56" s="40" t="s">
        <v>165</v>
      </c>
      <c r="E56" s="109" t="s">
        <v>166</v>
      </c>
      <c r="F56" s="114">
        <f>C25</f>
        <v>2.4653918171998197</v>
      </c>
      <c r="G56" s="105" t="s">
        <v>165</v>
      </c>
      <c r="H56" s="109" t="s">
        <v>170</v>
      </c>
      <c r="I56" s="35"/>
      <c r="J56" s="35"/>
      <c r="K56" s="35"/>
      <c r="L56" s="178" t="str">
        <f t="shared" si="0"/>
        <v>"marker-write":[[-0.098066500286389,"Z","com"],[2.46539181719982,"Z",0,0,0]],</v>
      </c>
    </row>
    <row r="57" spans="1:15" ht="15" thickBot="1" x14ac:dyDescent="0.4">
      <c r="A57" s="94" t="s">
        <v>172</v>
      </c>
      <c r="B57" s="37" t="s">
        <v>76</v>
      </c>
      <c r="C57" s="113">
        <f>E6*E21/1000</f>
        <v>2.2064962564437528E-2</v>
      </c>
      <c r="D57" s="1" t="s">
        <v>168</v>
      </c>
      <c r="E57" s="109" t="s">
        <v>166</v>
      </c>
      <c r="F57" s="113"/>
      <c r="G57" s="104"/>
      <c r="H57" s="104"/>
      <c r="I57" s="37"/>
      <c r="J57" s="37"/>
      <c r="K57" s="37"/>
      <c r="L57" s="178" t="str">
        <f t="shared" si="0"/>
        <v>"marker_cap-hold":[[0.0220649625644375,"Y","com"]],</v>
      </c>
    </row>
    <row r="58" spans="1:15" ht="15" thickBot="1" x14ac:dyDescent="0.4">
      <c r="A58" s="94" t="s">
        <v>172</v>
      </c>
      <c r="B58" s="36" t="s">
        <v>169</v>
      </c>
      <c r="C58" s="115">
        <f>E6*E21/1000</f>
        <v>2.2064962564437528E-2</v>
      </c>
      <c r="D58" s="5" t="s">
        <v>168</v>
      </c>
      <c r="E58" s="109" t="s">
        <v>166</v>
      </c>
      <c r="F58" s="115">
        <f>C23</f>
        <v>23</v>
      </c>
      <c r="G58" s="106" t="s">
        <v>165</v>
      </c>
      <c r="H58" s="109" t="s">
        <v>170</v>
      </c>
      <c r="I58" s="36"/>
      <c r="J58" s="36"/>
      <c r="K58" s="36"/>
      <c r="L58" s="178" t="str">
        <f t="shared" si="0"/>
        <v>"marker_cap-uncap":[[0.0220649625644375,"Y","com"],[23,"Z",0,0,0]],</v>
      </c>
    </row>
    <row r="59" spans="1:15" ht="15" thickBot="1" x14ac:dyDescent="0.4">
      <c r="A59" s="94" t="s">
        <v>172</v>
      </c>
      <c r="B59" s="35" t="s">
        <v>171</v>
      </c>
      <c r="C59" s="114">
        <f>E6*E21/1000</f>
        <v>2.2064962564437528E-2</v>
      </c>
      <c r="D59" s="40" t="s">
        <v>168</v>
      </c>
      <c r="E59" s="109" t="s">
        <v>166</v>
      </c>
      <c r="F59" s="114">
        <f>-C24</f>
        <v>-34.4360515755655</v>
      </c>
      <c r="G59" s="105" t="s">
        <v>165</v>
      </c>
      <c r="H59" s="109" t="s">
        <v>170</v>
      </c>
      <c r="I59" s="35"/>
      <c r="J59" s="35"/>
      <c r="K59" s="35"/>
      <c r="L59" s="178" t="str">
        <f t="shared" si="0"/>
        <v>"marker_cap-recap":[[0.0220649625644375,"Y","com"],[-34.4360515755655,"Z",0,0,0]],</v>
      </c>
    </row>
    <row r="60" spans="1:15" x14ac:dyDescent="0.35">
      <c r="A60" s="93" t="s">
        <v>16</v>
      </c>
      <c r="B60" s="36" t="s">
        <v>76</v>
      </c>
      <c r="C60" s="115">
        <f>-E7*E21/1000</f>
        <v>-1.676937154897252</v>
      </c>
      <c r="D60" s="5" t="s">
        <v>165</v>
      </c>
      <c r="E60" s="109" t="s">
        <v>166</v>
      </c>
      <c r="F60" s="115"/>
      <c r="G60" s="106"/>
      <c r="H60" s="106"/>
      <c r="I60" s="36"/>
      <c r="J60" s="36"/>
      <c r="K60" s="36"/>
      <c r="L60" s="178" t="str">
        <f t="shared" si="0"/>
        <v>"kit-hold":[[-1.67693715489725,"Z","com"]],</v>
      </c>
    </row>
    <row r="61" spans="1:15" ht="15" thickBot="1" x14ac:dyDescent="0.4">
      <c r="A61" s="93" t="s">
        <v>16</v>
      </c>
      <c r="B61" s="35" t="s">
        <v>139</v>
      </c>
      <c r="C61" s="114">
        <f>-E7*E21/1000</f>
        <v>-1.676937154897252</v>
      </c>
      <c r="D61" s="40" t="s">
        <v>165</v>
      </c>
      <c r="E61" s="109" t="s">
        <v>166</v>
      </c>
      <c r="F61" s="114">
        <f>C26</f>
        <v>20</v>
      </c>
      <c r="G61" s="105" t="s">
        <v>165</v>
      </c>
      <c r="H61" s="109" t="s">
        <v>173</v>
      </c>
      <c r="I61" s="35"/>
      <c r="J61" s="35"/>
      <c r="K61" s="35"/>
      <c r="L61" s="178" t="str">
        <f t="shared" si="0"/>
        <v>"kit-open":[[-1.67693715489725,"Z","com"],[20,"Z",6,13,0]],</v>
      </c>
    </row>
    <row r="62" spans="1:15" x14ac:dyDescent="0.35">
      <c r="A62" s="93" t="s">
        <v>174</v>
      </c>
      <c r="B62" s="36" t="s">
        <v>76</v>
      </c>
      <c r="C62" s="115">
        <f>-E8*E21/1000</f>
        <v>-3.9226600114555601E-3</v>
      </c>
      <c r="D62" s="5" t="s">
        <v>165</v>
      </c>
      <c r="E62" s="109" t="s">
        <v>166</v>
      </c>
      <c r="F62" s="115"/>
      <c r="G62" s="106"/>
      <c r="H62" s="106"/>
      <c r="I62" s="36"/>
      <c r="J62" s="36"/>
      <c r="K62" s="36"/>
      <c r="L62" s="178" t="str">
        <f t="shared" si="0"/>
        <v>"kit_tab-hold":[[-0.00392266001145556,"Z","com"]],</v>
      </c>
    </row>
    <row r="63" spans="1:15" ht="15" thickBot="1" x14ac:dyDescent="0.4">
      <c r="A63" s="93" t="s">
        <v>174</v>
      </c>
      <c r="B63" s="35" t="s">
        <v>139</v>
      </c>
      <c r="C63" s="114">
        <f>-E8*E21/1000</f>
        <v>-3.9226600114555601E-3</v>
      </c>
      <c r="D63" s="40" t="s">
        <v>165</v>
      </c>
      <c r="E63" s="109" t="s">
        <v>166</v>
      </c>
      <c r="F63" s="114">
        <f>-C26</f>
        <v>-20</v>
      </c>
      <c r="G63" s="105" t="s">
        <v>165</v>
      </c>
      <c r="H63" s="109" t="s">
        <v>175</v>
      </c>
      <c r="I63" s="35"/>
      <c r="J63" s="35"/>
      <c r="K63" s="35"/>
      <c r="L63" s="178" t="str">
        <f t="shared" si="0"/>
        <v>"kit_tab-open":[[-0.00392266001145556,"Z","com"],[-20,"Z",0,0,1]],</v>
      </c>
    </row>
    <row r="64" spans="1:15" x14ac:dyDescent="0.35">
      <c r="A64" s="93" t="s">
        <v>176</v>
      </c>
      <c r="B64" s="36" t="s">
        <v>76</v>
      </c>
      <c r="C64" s="115">
        <f>-E9*E21/1000</f>
        <v>-0.3677493760739588</v>
      </c>
      <c r="D64" s="5" t="s">
        <v>165</v>
      </c>
      <c r="E64" s="109" t="s">
        <v>166</v>
      </c>
      <c r="F64" s="115"/>
      <c r="G64" s="106"/>
      <c r="H64" s="106"/>
      <c r="I64" s="36"/>
      <c r="J64" s="36"/>
      <c r="K64" s="36"/>
      <c r="L64" s="178" t="str">
        <f t="shared" si="0"/>
        <v>"canister-hold":[[-0.367749376073959,"Z","com"]],</v>
      </c>
    </row>
    <row r="65" spans="1:12" x14ac:dyDescent="0.35">
      <c r="A65" s="93" t="s">
        <v>176</v>
      </c>
      <c r="B65" s="34" t="s">
        <v>177</v>
      </c>
      <c r="C65" s="116">
        <f>-E9*E21/1000</f>
        <v>-0.3677493760739588</v>
      </c>
      <c r="D65" s="103" t="s">
        <v>165</v>
      </c>
      <c r="E65" s="109" t="s">
        <v>166</v>
      </c>
      <c r="F65" s="116">
        <f>C27</f>
        <v>87.166408779556875</v>
      </c>
      <c r="G65" s="107" t="s">
        <v>165</v>
      </c>
      <c r="H65" s="109" t="s">
        <v>170</v>
      </c>
      <c r="I65" s="102"/>
      <c r="J65" s="102"/>
      <c r="K65" s="102"/>
      <c r="L65" s="178" t="str">
        <f t="shared" si="0"/>
        <v>"canister-insert":[[-0.367749376073959,"Z","com"],[87.1664087795569,"Z",0,0,0]],</v>
      </c>
    </row>
    <row r="66" spans="1:12" ht="15" thickBot="1" x14ac:dyDescent="0.4">
      <c r="A66" s="93" t="s">
        <v>176</v>
      </c>
      <c r="B66" s="35" t="s">
        <v>178</v>
      </c>
      <c r="C66" s="114">
        <f>-E9*E21/1000</f>
        <v>-0.3677493760739588</v>
      </c>
      <c r="D66" s="40" t="s">
        <v>165</v>
      </c>
      <c r="E66" s="109" t="s">
        <v>166</v>
      </c>
      <c r="F66" s="114">
        <f>-C28</f>
        <v>-110</v>
      </c>
      <c r="G66" s="105" t="s">
        <v>165</v>
      </c>
      <c r="H66" s="109" t="s">
        <v>170</v>
      </c>
      <c r="I66" s="35"/>
      <c r="J66" s="35"/>
      <c r="K66" s="35"/>
      <c r="L66" s="178" t="str">
        <f t="shared" si="0"/>
        <v>"canister-remove":[[-0.367749376073959,"Z","com"],[-110,"Z",0,0,0]],</v>
      </c>
    </row>
    <row r="67" spans="1:12" x14ac:dyDescent="0.35">
      <c r="A67" s="93" t="s">
        <v>23</v>
      </c>
      <c r="B67" s="36" t="s">
        <v>76</v>
      </c>
      <c r="C67" s="115">
        <f>E10*E21/1000</f>
        <v>0.30400615088780591</v>
      </c>
      <c r="D67" s="5" t="s">
        <v>168</v>
      </c>
      <c r="E67" s="109" t="s">
        <v>166</v>
      </c>
      <c r="F67" s="115"/>
      <c r="G67" s="106"/>
      <c r="H67" s="106"/>
      <c r="I67" s="36"/>
      <c r="J67" s="36"/>
      <c r="K67" s="36"/>
      <c r="L67" s="178" t="str">
        <f t="shared" si="0"/>
        <v>"tube-hold":[[0.304006150887806,"Y","com"]],</v>
      </c>
    </row>
    <row r="68" spans="1:12" ht="15" thickBot="1" x14ac:dyDescent="0.4">
      <c r="A68" s="93" t="s">
        <v>23</v>
      </c>
      <c r="B68" s="35" t="s">
        <v>177</v>
      </c>
      <c r="C68" s="114">
        <f>E10*E21/1000</f>
        <v>0.30400615088780591</v>
      </c>
      <c r="D68" s="40" t="s">
        <v>165</v>
      </c>
      <c r="E68" s="109" t="s">
        <v>166</v>
      </c>
      <c r="F68" s="114">
        <f>C34</f>
        <v>45.679375833400002</v>
      </c>
      <c r="G68" s="105" t="s">
        <v>165</v>
      </c>
      <c r="H68" s="109" t="s">
        <v>170</v>
      </c>
      <c r="I68" s="35"/>
      <c r="J68" s="35"/>
      <c r="K68" s="35"/>
      <c r="L68" s="178" t="str">
        <f t="shared" si="0"/>
        <v>"tube-insert":[[0.304006150887806,"Z","com"],[45.6793758334,"Z",0,0,0]],</v>
      </c>
    </row>
    <row r="69" spans="1:12" x14ac:dyDescent="0.35">
      <c r="A69" s="93" t="s">
        <v>148</v>
      </c>
      <c r="B69" s="36" t="s">
        <v>169</v>
      </c>
      <c r="C69" s="115">
        <f>E21/1000*E11</f>
        <v>0.10296982530070846</v>
      </c>
      <c r="D69" s="5" t="s">
        <v>168</v>
      </c>
      <c r="E69" s="109" t="s">
        <v>166</v>
      </c>
      <c r="F69" s="115">
        <f>-C36</f>
        <v>-9.4</v>
      </c>
      <c r="G69" s="106" t="s">
        <v>165</v>
      </c>
      <c r="H69" s="109" t="s">
        <v>179</v>
      </c>
      <c r="I69" s="36"/>
      <c r="J69" s="36"/>
      <c r="K69" s="36"/>
      <c r="L69" s="178" t="str">
        <f t="shared" si="0"/>
        <v>"needle-uncap":[[0.102969825300708,"Y","com"],[-9.4,"Z",0,0,5]],</v>
      </c>
    </row>
    <row r="70" spans="1:12" x14ac:dyDescent="0.35">
      <c r="A70" s="93" t="s">
        <v>148</v>
      </c>
      <c r="B70" s="34" t="s">
        <v>76</v>
      </c>
      <c r="C70" s="116">
        <f>-E21/1000*E11</f>
        <v>-0.10296982530070846</v>
      </c>
      <c r="D70" s="103" t="s">
        <v>165</v>
      </c>
      <c r="E70" s="109" t="s">
        <v>166</v>
      </c>
      <c r="F70" s="116"/>
      <c r="G70" s="107"/>
      <c r="H70" s="107"/>
      <c r="I70" s="102"/>
      <c r="J70" s="102"/>
      <c r="K70" s="102"/>
      <c r="L70" s="178" t="str">
        <f t="shared" si="0"/>
        <v>"needle-hold":[[-0.102969825300708,"Z","com"]],</v>
      </c>
    </row>
    <row r="71" spans="1:12" x14ac:dyDescent="0.35">
      <c r="A71" s="93" t="s">
        <v>148</v>
      </c>
      <c r="B71" s="34" t="s">
        <v>180</v>
      </c>
      <c r="C71" s="116">
        <f>-E21/1000*E11</f>
        <v>-0.10296982530070846</v>
      </c>
      <c r="D71" s="103" t="s">
        <v>165</v>
      </c>
      <c r="E71" s="109" t="s">
        <v>166</v>
      </c>
      <c r="F71" s="116">
        <f>C37</f>
        <v>23.42808691841833</v>
      </c>
      <c r="G71" s="107" t="s">
        <v>165</v>
      </c>
      <c r="H71" s="109" t="s">
        <v>170</v>
      </c>
      <c r="I71" s="102"/>
      <c r="J71" s="102"/>
      <c r="K71" s="102"/>
      <c r="L71" s="178" t="str">
        <f t="shared" si="0"/>
        <v>"needle-pierce":[[-0.102969825300708,"Z","com"],[23.4280869184183,"Z",0,0,0]],</v>
      </c>
    </row>
    <row r="72" spans="1:12" x14ac:dyDescent="0.35">
      <c r="A72" s="93" t="s">
        <v>148</v>
      </c>
      <c r="B72" s="34" t="s">
        <v>181</v>
      </c>
      <c r="C72" s="116">
        <f>-E21/1000*E11</f>
        <v>-0.10296982530070846</v>
      </c>
      <c r="D72" s="103" t="s">
        <v>165</v>
      </c>
      <c r="E72" s="109" t="s">
        <v>166</v>
      </c>
      <c r="F72" s="116">
        <f>-C38</f>
        <v>-11</v>
      </c>
      <c r="G72" s="107" t="s">
        <v>165</v>
      </c>
      <c r="H72" s="109" t="s">
        <v>170</v>
      </c>
      <c r="I72" s="102"/>
      <c r="J72" s="102"/>
      <c r="K72" s="102"/>
      <c r="L72" s="178" t="str">
        <f t="shared" si="0"/>
        <v>"needle-unpierce":[[-0.102969825300708,"Z","com"],[-11,"Z",0,0,0]],</v>
      </c>
    </row>
    <row r="73" spans="1:12" ht="15" thickBot="1" x14ac:dyDescent="0.4">
      <c r="A73" s="93" t="s">
        <v>148</v>
      </c>
      <c r="B73" s="35" t="s">
        <v>182</v>
      </c>
      <c r="C73" s="114">
        <f>E21/1000*E11</f>
        <v>0.10296982530070846</v>
      </c>
      <c r="D73" s="40" t="s">
        <v>183</v>
      </c>
      <c r="E73" s="109" t="s">
        <v>166</v>
      </c>
      <c r="F73" s="114"/>
      <c r="G73" s="105"/>
      <c r="H73" s="105"/>
      <c r="I73" s="35"/>
      <c r="J73" s="35"/>
      <c r="K73" s="35"/>
      <c r="L73" s="178" t="str">
        <f t="shared" si="0"/>
        <v>"needle-hold horizontal":[[0.102969825300708,"X","com"]],</v>
      </c>
    </row>
    <row r="74" spans="1:12" ht="15" thickBot="1" x14ac:dyDescent="0.4">
      <c r="A74" s="94" t="s">
        <v>184</v>
      </c>
      <c r="B74" s="38" t="s">
        <v>169</v>
      </c>
      <c r="C74" s="117">
        <f>E21/1000*E12</f>
        <v>9.8066500286388917E-3</v>
      </c>
      <c r="D74" s="128" t="s">
        <v>168</v>
      </c>
      <c r="E74" s="109" t="s">
        <v>166</v>
      </c>
      <c r="F74" s="117">
        <f>C36</f>
        <v>9.4</v>
      </c>
      <c r="G74" s="108" t="s">
        <v>165</v>
      </c>
      <c r="H74" s="109" t="s">
        <v>179</v>
      </c>
      <c r="I74" s="38"/>
      <c r="J74" s="38"/>
      <c r="K74" s="38"/>
      <c r="L74" s="178" t="str">
        <f t="shared" si="0"/>
        <v>"needle_cap-uncap":[[0.00980665002863889,"Y","com"],[9.4,"Z",0,0,5]],</v>
      </c>
    </row>
    <row r="75" spans="1:12" x14ac:dyDescent="0.35">
      <c r="A75" s="95" t="s">
        <v>185</v>
      </c>
      <c r="B75" s="36" t="s">
        <v>76</v>
      </c>
      <c r="C75" s="115">
        <f>-E21/1000*E13</f>
        <v>-5.5113373160950623</v>
      </c>
      <c r="D75" s="5" t="s">
        <v>165</v>
      </c>
      <c r="E75" s="109" t="s">
        <v>166</v>
      </c>
      <c r="F75" s="115"/>
      <c r="G75" s="106"/>
      <c r="H75" s="106"/>
      <c r="I75" s="36"/>
      <c r="J75" s="36"/>
      <c r="K75" s="36"/>
      <c r="L75" s="178" t="str">
        <f t="shared" si="0"/>
        <v>"rinse_glass-hold":[[-5.51133731609506,"Z","com"]],</v>
      </c>
    </row>
    <row r="76" spans="1:12" ht="15" thickBot="1" x14ac:dyDescent="0.4">
      <c r="A76" s="95" t="s">
        <v>185</v>
      </c>
      <c r="B76" s="35" t="s">
        <v>186</v>
      </c>
      <c r="C76" s="114">
        <f>E21/1000*E13</f>
        <v>5.5113373160950623</v>
      </c>
      <c r="D76" s="40" t="s">
        <v>165</v>
      </c>
      <c r="E76" s="109" t="s">
        <v>166</v>
      </c>
      <c r="F76" s="114"/>
      <c r="G76" s="105"/>
      <c r="H76" s="105"/>
      <c r="I76" s="35"/>
      <c r="J76" s="35"/>
      <c r="K76" s="35"/>
      <c r="L76" s="178" t="str">
        <f t="shared" si="0"/>
        <v>"rinse_glass-hold inverted":[[5.51133731609506,"Z","com"]],</v>
      </c>
    </row>
    <row r="77" spans="1:12" x14ac:dyDescent="0.35">
      <c r="A77" s="93" t="s">
        <v>187</v>
      </c>
      <c r="B77" s="36" t="s">
        <v>76</v>
      </c>
      <c r="C77" s="115">
        <f>-E21/1000*E14</f>
        <v>-7.3549875214791753E-3</v>
      </c>
      <c r="D77" s="5" t="s">
        <v>165</v>
      </c>
      <c r="E77" s="109" t="s">
        <v>166</v>
      </c>
      <c r="F77" s="115"/>
      <c r="G77" s="106"/>
      <c r="H77" s="106"/>
      <c r="I77" s="36"/>
      <c r="J77" s="36"/>
      <c r="K77" s="36"/>
      <c r="L77" s="178" t="str">
        <f t="shared" si="0"/>
        <v>"red_plug-hold":[[-0.00735498752147918,"Z","com"]],</v>
      </c>
    </row>
    <row r="78" spans="1:12" x14ac:dyDescent="0.35">
      <c r="A78" s="93" t="s">
        <v>187</v>
      </c>
      <c r="B78" s="34" t="s">
        <v>177</v>
      </c>
      <c r="C78" s="116">
        <f>-E21/1000*E14</f>
        <v>-7.3549875214791753E-3</v>
      </c>
      <c r="D78" s="103" t="s">
        <v>165</v>
      </c>
      <c r="E78" s="109" t="s">
        <v>166</v>
      </c>
      <c r="F78" s="116">
        <f>-C41</f>
        <v>-35.936469029947247</v>
      </c>
      <c r="G78" s="107" t="s">
        <v>165</v>
      </c>
      <c r="H78" s="109" t="s">
        <v>170</v>
      </c>
      <c r="I78" s="102"/>
      <c r="J78" s="102"/>
      <c r="K78" s="102"/>
      <c r="L78" s="178" t="str">
        <f t="shared" si="0"/>
        <v>"red_plug-insert":[[-0.00735498752147918,"Z","com"],[-35.9364690299472,"Z",0,0,0]],</v>
      </c>
    </row>
    <row r="79" spans="1:12" ht="15" thickBot="1" x14ac:dyDescent="0.4">
      <c r="A79" s="93" t="s">
        <v>187</v>
      </c>
      <c r="B79" s="35" t="s">
        <v>178</v>
      </c>
      <c r="C79" s="114">
        <f>-E21/1000*E14</f>
        <v>-7.3549875214791753E-3</v>
      </c>
      <c r="D79" s="40" t="s">
        <v>165</v>
      </c>
      <c r="E79" s="109" t="s">
        <v>166</v>
      </c>
      <c r="F79" s="114">
        <f>C42</f>
        <v>23</v>
      </c>
      <c r="G79" s="105" t="s">
        <v>165</v>
      </c>
      <c r="H79" s="109" t="s">
        <v>170</v>
      </c>
      <c r="I79" s="35"/>
      <c r="J79" s="35"/>
      <c r="K79" s="35"/>
      <c r="L79" s="178" t="str">
        <f t="shared" si="0"/>
        <v>"red_plug-remove":[[-0.00735498752147918,"Z","com"],[23,"Z",0,0,0]],</v>
      </c>
    </row>
    <row r="80" spans="1:12" x14ac:dyDescent="0.35">
      <c r="A80" s="93" t="s">
        <v>188</v>
      </c>
      <c r="B80" s="36" t="s">
        <v>76</v>
      </c>
      <c r="C80" s="115">
        <f>-E21/1000*E15</f>
        <v>-0.14709975042958351</v>
      </c>
      <c r="D80" s="5" t="s">
        <v>165</v>
      </c>
      <c r="E80" s="109" t="s">
        <v>166</v>
      </c>
      <c r="F80" s="115"/>
      <c r="G80" s="106"/>
      <c r="H80" s="106"/>
      <c r="I80" s="36"/>
      <c r="J80" s="36"/>
      <c r="K80" s="36"/>
      <c r="L80" s="178" t="str">
        <f t="shared" si="0"/>
        <v>"glass_vial-hold":[[-0.147099750429584,"Z","com"]],</v>
      </c>
    </row>
    <row r="81" spans="1:12" ht="15" thickBot="1" x14ac:dyDescent="0.4">
      <c r="A81" s="93" t="s">
        <v>188</v>
      </c>
      <c r="B81" s="35" t="s">
        <v>139</v>
      </c>
      <c r="C81" s="114">
        <f>-E21/1000*E15</f>
        <v>-0.14709975042958351</v>
      </c>
      <c r="D81" s="40" t="s">
        <v>165</v>
      </c>
      <c r="E81" s="109" t="s">
        <v>166</v>
      </c>
      <c r="F81" s="114">
        <f>-C43</f>
        <v>-30</v>
      </c>
      <c r="G81" s="105" t="s">
        <v>183</v>
      </c>
      <c r="H81" s="109" t="s">
        <v>189</v>
      </c>
      <c r="I81" s="35"/>
      <c r="J81" s="35"/>
      <c r="K81" s="35"/>
      <c r="L81" s="178" t="str">
        <f t="shared" si="0"/>
        <v>"glass_vial-open":[[-0.147099750429584,"Z","com"],[-30,"X",0,0,9]],</v>
      </c>
    </row>
    <row r="82" spans="1:12" x14ac:dyDescent="0.35">
      <c r="A82" s="93" t="s">
        <v>190</v>
      </c>
      <c r="B82" s="36" t="s">
        <v>76</v>
      </c>
      <c r="C82" s="115">
        <f>E21/1000*-E16</f>
        <v>-9.8066500286389004E-3</v>
      </c>
      <c r="D82" s="5" t="s">
        <v>165</v>
      </c>
      <c r="E82" s="109" t="s">
        <v>166</v>
      </c>
      <c r="F82" s="115"/>
      <c r="G82" s="106"/>
      <c r="H82" s="106"/>
      <c r="I82" s="36"/>
      <c r="J82" s="36"/>
      <c r="K82" s="36"/>
      <c r="L82" s="178" t="str">
        <f t="shared" si="0"/>
        <v>"yellow_plug-hold":[[-0.0098066500286389,"Z","com"]],</v>
      </c>
    </row>
    <row r="83" spans="1:12" ht="15" thickBot="1" x14ac:dyDescent="0.4">
      <c r="A83" s="93" t="s">
        <v>190</v>
      </c>
      <c r="B83" s="35" t="s">
        <v>177</v>
      </c>
      <c r="C83" s="114">
        <f>E21/1000*E16</f>
        <v>9.8066500286389004E-3</v>
      </c>
      <c r="D83" s="40" t="s">
        <v>165</v>
      </c>
      <c r="E83" s="109" t="s">
        <v>166</v>
      </c>
      <c r="F83" s="114">
        <f>C44</f>
        <v>2.3192727317730997</v>
      </c>
      <c r="G83" s="105" t="s">
        <v>165</v>
      </c>
      <c r="H83" s="109" t="s">
        <v>170</v>
      </c>
      <c r="I83" s="35"/>
      <c r="J83" s="35"/>
      <c r="K83" s="35"/>
      <c r="L83" s="178" t="str">
        <f t="shared" si="0"/>
        <v>"yellow_plug-insert":[[0.0098066500286389,"Z","com"],[2.3192727317731,"Z",0,0,0]],</v>
      </c>
    </row>
    <row r="84" spans="1:12" x14ac:dyDescent="0.35">
      <c r="A84" s="93" t="s">
        <v>191</v>
      </c>
      <c r="B84" s="36" t="s">
        <v>76</v>
      </c>
      <c r="C84" s="115">
        <f>-E21/1000*E17</f>
        <v>-3.9226600114555601E-2</v>
      </c>
      <c r="D84" s="5" t="s">
        <v>165</v>
      </c>
      <c r="E84" s="109" t="s">
        <v>166</v>
      </c>
      <c r="F84" s="115"/>
      <c r="G84" s="106"/>
      <c r="H84" s="106"/>
      <c r="I84" s="36"/>
      <c r="J84" s="36"/>
      <c r="K84" s="36"/>
      <c r="L84" s="178" t="str">
        <f t="shared" si="0"/>
        <v>"tube_clamp-hold":[[-0.0392266001145556,"Z","com"]],</v>
      </c>
    </row>
    <row r="85" spans="1:12" x14ac:dyDescent="0.35">
      <c r="A85" s="93" t="s">
        <v>191</v>
      </c>
      <c r="B85" s="34" t="s">
        <v>77</v>
      </c>
      <c r="C85" s="116">
        <f>-E21/1000*E17</f>
        <v>-3.9226600114555601E-2</v>
      </c>
      <c r="D85" s="103" t="s">
        <v>165</v>
      </c>
      <c r="E85" s="109" t="s">
        <v>166</v>
      </c>
      <c r="F85" s="116">
        <f>C45</f>
        <v>40.776050819080552</v>
      </c>
      <c r="G85" s="107" t="s">
        <v>168</v>
      </c>
      <c r="H85" s="110" t="s">
        <v>192</v>
      </c>
      <c r="I85" s="102"/>
      <c r="J85" s="102"/>
      <c r="K85" s="102"/>
      <c r="L85" s="178" t="str">
        <f t="shared" si="0"/>
        <v>"tube_clamp-clamp":[[-0.0392266001145556,"Z","com"],[40.7760508190806,"Y",-0.75,0.6,1.2]],</v>
      </c>
    </row>
    <row r="86" spans="1:12" ht="15" thickBot="1" x14ac:dyDescent="0.4">
      <c r="A86" s="93" t="s">
        <v>191</v>
      </c>
      <c r="B86" s="35" t="s">
        <v>78</v>
      </c>
      <c r="C86" s="114">
        <f>-E21/1000*E17</f>
        <v>-3.9226600114555601E-2</v>
      </c>
      <c r="D86" s="40" t="s">
        <v>165</v>
      </c>
      <c r="E86" s="109" t="s">
        <v>166</v>
      </c>
      <c r="F86" s="114">
        <f>C46/2</f>
        <v>3.1</v>
      </c>
      <c r="G86" s="105" t="s">
        <v>168</v>
      </c>
      <c r="H86" s="110" t="s">
        <v>193</v>
      </c>
      <c r="I86" s="35">
        <f>-C46/2</f>
        <v>-3.1</v>
      </c>
      <c r="J86" s="35" t="s">
        <v>165</v>
      </c>
      <c r="K86" s="110" t="s">
        <v>193</v>
      </c>
      <c r="L86" s="178" t="str">
        <f t="shared" si="0"/>
        <v>"tube_clamp-unclamp":[[-0.0392266001145556,"Z","com"],[3.1,"Y",-0.75,1,2],[-3.1,"Z",-0.75,1,2]],</v>
      </c>
    </row>
    <row r="87" spans="1:12" x14ac:dyDescent="0.35">
      <c r="A87" s="93" t="s">
        <v>129</v>
      </c>
      <c r="B87" s="36" t="s">
        <v>76</v>
      </c>
      <c r="C87" s="115">
        <f>E21/1000*E18</f>
        <v>0.59330232673265348</v>
      </c>
      <c r="D87" s="5" t="s">
        <v>168</v>
      </c>
      <c r="E87" s="109" t="s">
        <v>166</v>
      </c>
      <c r="F87" s="115"/>
      <c r="G87" s="106"/>
      <c r="H87" s="106"/>
      <c r="I87" s="36"/>
      <c r="J87" s="36"/>
      <c r="K87" s="36"/>
      <c r="L87" s="178" t="str">
        <f t="shared" si="0"/>
        <v>"scissors-hold":[[0.593302326732653,"Y","com"]],</v>
      </c>
    </row>
    <row r="88" spans="1:12" ht="15" thickBot="1" x14ac:dyDescent="0.4">
      <c r="A88" s="93" t="s">
        <v>129</v>
      </c>
      <c r="B88" s="35" t="s">
        <v>194</v>
      </c>
      <c r="C88" s="114">
        <f>E21/1000*E18</f>
        <v>0.59330232673265348</v>
      </c>
      <c r="D88" s="40" t="s">
        <v>168</v>
      </c>
      <c r="E88" s="109" t="s">
        <v>166</v>
      </c>
      <c r="F88" s="114">
        <f>-C47</f>
        <v>-55</v>
      </c>
      <c r="G88" s="105" t="s">
        <v>168</v>
      </c>
      <c r="H88" s="109" t="s">
        <v>195</v>
      </c>
      <c r="I88" s="35"/>
      <c r="J88" s="35"/>
      <c r="K88" s="35"/>
      <c r="L88" s="178" t="str">
        <f t="shared" si="0"/>
        <v>"scissors-cut":[[0.593302326732653,"Y","com"],[-55,"Y",0.15,0.8,2]],</v>
      </c>
    </row>
  </sheetData>
  <mergeCells count="13">
    <mergeCell ref="A27:A32"/>
    <mergeCell ref="F22:H25"/>
    <mergeCell ref="A48:K49"/>
    <mergeCell ref="A45:A46"/>
    <mergeCell ref="A41:A42"/>
    <mergeCell ref="A36:A38"/>
    <mergeCell ref="A39:A40"/>
    <mergeCell ref="A33:A35"/>
    <mergeCell ref="F21:H21"/>
    <mergeCell ref="A19:H20"/>
    <mergeCell ref="A23:A25"/>
    <mergeCell ref="A1:K2"/>
    <mergeCell ref="F3:K3"/>
  </mergeCells>
  <conditionalFormatting sqref="D51:K88">
    <cfRule type="expression" dxfId="21" priority="1">
      <formula>D51="X"</formula>
    </cfRule>
    <cfRule type="expression" dxfId="20" priority="2">
      <formula>D51="Y"</formula>
    </cfRule>
    <cfRule type="expression" dxfId="19" priority="3">
      <formula>D51="Z"</formula>
    </cfRule>
  </conditionalFormatting>
  <pageMargins left="0.7" right="0.7" top="0.75" bottom="0.75" header="0.3" footer="0.3"/>
  <pageSetup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5">
    <tabColor rgb="FFC00000"/>
  </sheetPr>
  <dimension ref="A1:J196"/>
  <sheetViews>
    <sheetView zoomScale="80" zoomScaleNormal="80" workbookViewId="0">
      <selection activeCell="A2" sqref="A2"/>
    </sheetView>
  </sheetViews>
  <sheetFormatPr baseColWidth="10" defaultColWidth="8.1796875" defaultRowHeight="14.5" x14ac:dyDescent="0.35"/>
  <cols>
    <col min="1" max="1" width="6.1796875" style="82" bestFit="1" customWidth="1"/>
    <col min="2" max="2" width="9" style="134" bestFit="1" customWidth="1"/>
    <col min="3" max="3" width="16.81640625" style="100" customWidth="1"/>
    <col min="4" max="5" width="21.54296875" style="100" customWidth="1"/>
    <col min="6" max="6" width="4" style="100" bestFit="1" customWidth="1"/>
    <col min="7" max="7" width="7.7265625" style="100" bestFit="1" customWidth="1"/>
    <col min="8" max="8" width="13.81640625" style="100" bestFit="1" customWidth="1"/>
    <col min="9" max="9" width="10" style="100" customWidth="1"/>
    <col min="10" max="10" width="5.7265625" style="135" bestFit="1" customWidth="1"/>
    <col min="11" max="61" width="8.1796875" style="100" customWidth="1"/>
    <col min="62" max="16384" width="8.1796875" style="100"/>
  </cols>
  <sheetData>
    <row r="1" spans="1:10" s="134" customFormat="1" ht="39.75" customHeight="1" thickBot="1" x14ac:dyDescent="0.4">
      <c r="A1" s="51" t="s">
        <v>111</v>
      </c>
      <c r="B1" s="127" t="s">
        <v>196</v>
      </c>
      <c r="C1" s="127" t="s">
        <v>197</v>
      </c>
      <c r="D1" s="127" t="s">
        <v>198</v>
      </c>
      <c r="E1" s="127" t="s">
        <v>199</v>
      </c>
      <c r="F1" s="127" t="s">
        <v>200</v>
      </c>
      <c r="G1" s="127" t="s">
        <v>201</v>
      </c>
      <c r="H1" s="127" t="s">
        <v>202</v>
      </c>
      <c r="I1" s="53" t="s">
        <v>203</v>
      </c>
      <c r="J1" s="41" t="s">
        <v>204</v>
      </c>
    </row>
    <row r="2" spans="1:10" ht="90" customHeight="1" x14ac:dyDescent="0.35">
      <c r="A2" s="80" t="str">
        <f>formatting!C2</f>
        <v>PETRI</v>
      </c>
      <c r="B2" s="74" t="str">
        <f>formatting!D2</f>
        <v>C8</v>
      </c>
      <c r="C2" s="5"/>
      <c r="D2" s="5"/>
      <c r="E2" s="5"/>
      <c r="F2" s="5">
        <f>'raw grasp info'!C2</f>
        <v>7</v>
      </c>
      <c r="G2" s="5">
        <f>'raw grasp info'!D2</f>
        <v>6</v>
      </c>
      <c r="H2" s="5" t="str">
        <f>'raw grasp info'!E2</f>
        <v>False</v>
      </c>
      <c r="I2" s="49" t="str">
        <f>'raw grasp info'!F2</f>
        <v>True</v>
      </c>
      <c r="J2" s="50" t="str">
        <f>'raw grasp info'!G2</f>
        <v>True</v>
      </c>
    </row>
    <row r="3" spans="1:10" ht="90" customHeight="1" x14ac:dyDescent="0.35">
      <c r="A3" s="80" t="str">
        <f>formatting!C3</f>
        <v>PETRI</v>
      </c>
      <c r="B3" s="74" t="str">
        <f>formatting!D3</f>
        <v>C12</v>
      </c>
      <c r="C3" s="42"/>
      <c r="D3" s="42"/>
      <c r="E3" s="42"/>
      <c r="F3" s="5">
        <f>'raw grasp info'!C3</f>
        <v>5</v>
      </c>
      <c r="G3" s="42">
        <f>'raw grasp info'!D3</f>
        <v>6</v>
      </c>
      <c r="H3" s="42" t="str">
        <f>'raw grasp info'!E3</f>
        <v>False</v>
      </c>
      <c r="I3" s="43" t="str">
        <f>'raw grasp info'!F3</f>
        <v>True</v>
      </c>
      <c r="J3" s="45" t="str">
        <f>'raw grasp info'!G3</f>
        <v>True</v>
      </c>
    </row>
    <row r="4" spans="1:10" ht="90" customHeight="1" x14ac:dyDescent="0.35">
      <c r="A4" s="80" t="str">
        <f>formatting!C4</f>
        <v>PETRI</v>
      </c>
      <c r="B4" s="74" t="str">
        <f>formatting!D4</f>
        <v>T+1</v>
      </c>
      <c r="C4" s="42"/>
      <c r="D4" s="42"/>
      <c r="E4" s="42"/>
      <c r="F4" s="5">
        <f>'raw grasp info'!C4</f>
        <v>9</v>
      </c>
      <c r="G4" s="42">
        <f>'raw grasp info'!D4</f>
        <v>6</v>
      </c>
      <c r="H4" s="42" t="str">
        <f>'raw grasp info'!E4</f>
        <v>False</v>
      </c>
      <c r="I4" s="43" t="str">
        <f>'raw grasp info'!F4</f>
        <v>True</v>
      </c>
      <c r="J4" s="45" t="str">
        <f>'raw grasp info'!G4</f>
        <v>True</v>
      </c>
    </row>
    <row r="5" spans="1:10" ht="90" customHeight="1" x14ac:dyDescent="0.35">
      <c r="A5" s="80" t="str">
        <f>formatting!C5</f>
        <v>PETRI</v>
      </c>
      <c r="B5" s="74" t="str">
        <f>formatting!D5</f>
        <v>T+2</v>
      </c>
      <c r="C5" s="42"/>
      <c r="D5" s="42"/>
      <c r="E5" s="42"/>
      <c r="F5" s="5">
        <f>'raw grasp info'!C5</f>
        <v>3</v>
      </c>
      <c r="G5" s="42">
        <f>'raw grasp info'!D5</f>
        <v>6</v>
      </c>
      <c r="H5" s="42" t="str">
        <f>'raw grasp info'!E5</f>
        <v>False</v>
      </c>
      <c r="I5" s="43" t="str">
        <f>'raw grasp info'!F5</f>
        <v>True</v>
      </c>
      <c r="J5" s="45" t="str">
        <f>'raw grasp info'!G5</f>
        <v>False</v>
      </c>
    </row>
    <row r="6" spans="1:10" ht="90" customHeight="1" x14ac:dyDescent="0.35">
      <c r="A6" s="80" t="str">
        <f>formatting!C6</f>
        <v>PETRI</v>
      </c>
      <c r="B6" s="74" t="str">
        <f>formatting!D6</f>
        <v>T+3.5</v>
      </c>
      <c r="C6" s="42"/>
      <c r="D6" s="42"/>
      <c r="E6" s="42"/>
      <c r="F6" s="5">
        <f>'raw grasp info'!C6</f>
        <v>6</v>
      </c>
      <c r="G6" s="42">
        <f>'raw grasp info'!D6</f>
        <v>6</v>
      </c>
      <c r="H6" s="42" t="str">
        <f>'raw grasp info'!E6</f>
        <v>False</v>
      </c>
      <c r="I6" s="43" t="str">
        <f>'raw grasp info'!F6</f>
        <v>True</v>
      </c>
      <c r="J6" s="45" t="str">
        <f>'raw grasp info'!G6</f>
        <v>True</v>
      </c>
    </row>
    <row r="7" spans="1:10" ht="90" customHeight="1" x14ac:dyDescent="0.35">
      <c r="A7" s="80" t="str">
        <f>formatting!C7</f>
        <v>PETRI</v>
      </c>
      <c r="B7" s="74" t="str">
        <f>formatting!D7</f>
        <v>T+4</v>
      </c>
      <c r="C7" s="42"/>
      <c r="D7" s="42"/>
      <c r="E7" s="42"/>
      <c r="F7" s="5">
        <f>'raw grasp info'!C7</f>
        <v>8</v>
      </c>
      <c r="G7" s="42">
        <f>'raw grasp info'!D7</f>
        <v>6</v>
      </c>
      <c r="H7" s="42" t="str">
        <f>'raw grasp info'!E7</f>
        <v>False</v>
      </c>
      <c r="I7" s="43" t="str">
        <f>'raw grasp info'!F7</f>
        <v>True</v>
      </c>
      <c r="J7" s="45" t="str">
        <f>'raw grasp info'!G7</f>
        <v>False</v>
      </c>
    </row>
    <row r="8" spans="1:10" ht="90" customHeight="1" thickBot="1" x14ac:dyDescent="0.4">
      <c r="A8" s="80" t="str">
        <f>formatting!C8</f>
        <v>PETRI</v>
      </c>
      <c r="B8" s="74" t="str">
        <f>formatting!D8</f>
        <v>T+5</v>
      </c>
      <c r="C8" s="40"/>
      <c r="D8" s="40"/>
      <c r="E8" s="40"/>
      <c r="F8" s="5">
        <f>'raw grasp info'!C8</f>
        <v>8</v>
      </c>
      <c r="G8" s="40">
        <f>'raw grasp info'!D8</f>
        <v>6</v>
      </c>
      <c r="H8" s="40" t="str">
        <f>'raw grasp info'!E8</f>
        <v>False</v>
      </c>
      <c r="I8" s="44" t="str">
        <f>'raw grasp info'!F8</f>
        <v>True</v>
      </c>
      <c r="J8" s="3" t="str">
        <f>'raw grasp info'!G8</f>
        <v>True</v>
      </c>
    </row>
    <row r="9" spans="1:10" ht="90" customHeight="1" x14ac:dyDescent="0.35">
      <c r="A9" s="80" t="str">
        <f>formatting!C9</f>
        <v>MARKER</v>
      </c>
      <c r="B9" s="74" t="str">
        <f>formatting!D9</f>
        <v>C8</v>
      </c>
      <c r="C9" s="5"/>
      <c r="D9" s="5"/>
      <c r="E9" s="5"/>
      <c r="F9" s="5">
        <f>'raw grasp info'!C9</f>
        <v>3</v>
      </c>
      <c r="G9" s="5">
        <f>'raw grasp info'!D9</f>
        <v>6</v>
      </c>
      <c r="H9" s="5" t="str">
        <f>'raw grasp info'!E9</f>
        <v>False</v>
      </c>
      <c r="I9" s="49" t="str">
        <f>'raw grasp info'!F9</f>
        <v>True</v>
      </c>
      <c r="J9" s="50" t="str">
        <f>'raw grasp info'!G9</f>
        <v>True</v>
      </c>
    </row>
    <row r="10" spans="1:10" ht="90" customHeight="1" x14ac:dyDescent="0.35">
      <c r="A10" s="80" t="str">
        <f>formatting!C10</f>
        <v>MARKER</v>
      </c>
      <c r="B10" s="74" t="str">
        <f>formatting!D10</f>
        <v>F21</v>
      </c>
      <c r="C10" s="42"/>
      <c r="D10" s="42"/>
      <c r="E10" s="42"/>
      <c r="F10" s="5">
        <f>'raw grasp info'!C10</f>
        <v>5</v>
      </c>
      <c r="G10" s="42">
        <f>'raw grasp info'!D10</f>
        <v>6</v>
      </c>
      <c r="H10" s="42" t="str">
        <f>'raw grasp info'!E10</f>
        <v>False</v>
      </c>
      <c r="I10" s="43" t="str">
        <f>'raw grasp info'!F10</f>
        <v>True</v>
      </c>
      <c r="J10" s="45" t="str">
        <f>'raw grasp info'!G10</f>
        <v>True</v>
      </c>
    </row>
    <row r="11" spans="1:10" ht="90" customHeight="1" x14ac:dyDescent="0.35">
      <c r="A11" s="80" t="str">
        <f>formatting!C11</f>
        <v>MARKER</v>
      </c>
      <c r="B11" s="74" t="str">
        <f>formatting!D11</f>
        <v>F26</v>
      </c>
      <c r="C11" s="42"/>
      <c r="D11" s="42"/>
      <c r="E11" s="42"/>
      <c r="F11" s="5">
        <f>'raw grasp info'!C11</f>
        <v>3</v>
      </c>
      <c r="G11" s="42">
        <f>'raw grasp info'!D11</f>
        <v>6</v>
      </c>
      <c r="H11" s="42" t="str">
        <f>'raw grasp info'!E11</f>
        <v>False</v>
      </c>
      <c r="I11" s="43" t="str">
        <f>'raw grasp info'!F11</f>
        <v>True</v>
      </c>
      <c r="J11" s="45" t="str">
        <f>'raw grasp info'!G11</f>
        <v>True</v>
      </c>
    </row>
    <row r="12" spans="1:10" ht="90" customHeight="1" x14ac:dyDescent="0.35">
      <c r="A12" s="80" t="str">
        <f>formatting!C12</f>
        <v>MARKER</v>
      </c>
      <c r="B12" s="74" t="str">
        <f>formatting!D12</f>
        <v>T+6</v>
      </c>
      <c r="C12" s="42"/>
      <c r="D12" s="42"/>
      <c r="E12" s="42"/>
      <c r="F12" s="5">
        <f>'raw grasp info'!C12</f>
        <v>6</v>
      </c>
      <c r="G12" s="42">
        <f>'raw grasp info'!D12</f>
        <v>6</v>
      </c>
      <c r="H12" s="42" t="str">
        <f>'raw grasp info'!E12</f>
        <v>False</v>
      </c>
      <c r="I12" s="43" t="str">
        <f>'raw grasp info'!F12</f>
        <v>True</v>
      </c>
      <c r="J12" s="45" t="str">
        <f>'raw grasp info'!G12</f>
        <v>True</v>
      </c>
    </row>
    <row r="13" spans="1:10" ht="90" customHeight="1" x14ac:dyDescent="0.35">
      <c r="A13" s="80" t="str">
        <f>formatting!C13</f>
        <v>MARKER</v>
      </c>
      <c r="B13" s="74" t="str">
        <f>formatting!D13</f>
        <v>T+8</v>
      </c>
      <c r="C13" s="42"/>
      <c r="D13" s="42"/>
      <c r="E13" s="42"/>
      <c r="F13" s="5">
        <f>'raw grasp info'!C13</f>
        <v>4</v>
      </c>
      <c r="G13" s="42">
        <f>'raw grasp info'!D13</f>
        <v>6</v>
      </c>
      <c r="H13" s="42" t="str">
        <f>'raw grasp info'!E13</f>
        <v>False</v>
      </c>
      <c r="I13" s="43" t="str">
        <f>'raw grasp info'!F13</f>
        <v>True</v>
      </c>
      <c r="J13" s="45" t="str">
        <f>'raw grasp info'!G13</f>
        <v>False</v>
      </c>
    </row>
    <row r="14" spans="1:10" ht="90" customHeight="1" thickBot="1" x14ac:dyDescent="0.4">
      <c r="A14" s="80" t="str">
        <f>formatting!C14</f>
        <v>MARKER</v>
      </c>
      <c r="B14" s="74" t="str">
        <f>formatting!D14</f>
        <v>T13</v>
      </c>
      <c r="C14" s="40"/>
      <c r="D14" s="40"/>
      <c r="E14" s="40"/>
      <c r="F14" s="5">
        <f>'raw grasp info'!C14</f>
        <v>2</v>
      </c>
      <c r="G14" s="40">
        <f>'raw grasp info'!D14</f>
        <v>5</v>
      </c>
      <c r="H14" s="40" t="str">
        <f>'raw grasp info'!E14</f>
        <v>False</v>
      </c>
      <c r="I14" s="44" t="str">
        <f>'raw grasp info'!F14</f>
        <v>True</v>
      </c>
      <c r="J14" s="3" t="str">
        <f>'raw grasp info'!G14</f>
        <v>False</v>
      </c>
    </row>
    <row r="15" spans="1:10" ht="90" customHeight="1" x14ac:dyDescent="0.35">
      <c r="A15" s="80" t="str">
        <f>formatting!C15</f>
        <v>MARKER CAP</v>
      </c>
      <c r="B15" s="74" t="str">
        <f>formatting!D15</f>
        <v>C16</v>
      </c>
      <c r="C15" s="5"/>
      <c r="D15" s="5"/>
      <c r="E15" s="5"/>
      <c r="F15" s="5">
        <f>'raw grasp info'!C15</f>
        <v>5</v>
      </c>
      <c r="G15" s="5">
        <f>'raw grasp info'!D15</f>
        <v>6</v>
      </c>
      <c r="H15" s="5" t="str">
        <f>'raw grasp info'!E15</f>
        <v>False</v>
      </c>
      <c r="I15" s="49" t="str">
        <f>'raw grasp info'!F15</f>
        <v>True</v>
      </c>
      <c r="J15" s="50" t="str">
        <f>'raw grasp info'!G15</f>
        <v>False</v>
      </c>
    </row>
    <row r="16" spans="1:10" ht="90" customHeight="1" x14ac:dyDescent="0.35">
      <c r="A16" s="80" t="str">
        <f>formatting!C16</f>
        <v>MARKER CAP</v>
      </c>
      <c r="B16" s="74" t="str">
        <f>formatting!D16</f>
        <v>F17</v>
      </c>
      <c r="C16" s="42"/>
      <c r="D16" s="42"/>
      <c r="E16" s="42"/>
      <c r="F16" s="5">
        <f>'raw grasp info'!C16</f>
        <v>6</v>
      </c>
      <c r="G16" s="42">
        <f>'raw grasp info'!D16</f>
        <v>6</v>
      </c>
      <c r="H16" s="42" t="str">
        <f>'raw grasp info'!E16</f>
        <v>False</v>
      </c>
      <c r="I16" s="43" t="str">
        <f>'raw grasp info'!F16</f>
        <v>True</v>
      </c>
      <c r="J16" s="45" t="str">
        <f>'raw grasp info'!G16</f>
        <v>True</v>
      </c>
    </row>
    <row r="17" spans="1:10" ht="90" customHeight="1" x14ac:dyDescent="0.35">
      <c r="A17" s="80" t="str">
        <f>formatting!C17</f>
        <v>MARKER CAP</v>
      </c>
      <c r="B17" s="74" t="str">
        <f>formatting!D17</f>
        <v>F21</v>
      </c>
      <c r="C17" s="42"/>
      <c r="D17" s="42"/>
      <c r="E17" s="42"/>
      <c r="F17" s="5">
        <f>'raw grasp info'!C17</f>
        <v>4</v>
      </c>
      <c r="G17" s="42">
        <f>'raw grasp info'!D17</f>
        <v>6</v>
      </c>
      <c r="H17" s="42" t="str">
        <f>'raw grasp info'!E17</f>
        <v>False</v>
      </c>
      <c r="I17" s="43" t="str">
        <f>'raw grasp info'!F17</f>
        <v>True</v>
      </c>
      <c r="J17" s="45" t="str">
        <f>'raw grasp info'!G17</f>
        <v>True</v>
      </c>
    </row>
    <row r="18" spans="1:10" ht="90" customHeight="1" thickBot="1" x14ac:dyDescent="0.4">
      <c r="A18" s="80" t="str">
        <f>formatting!C18</f>
        <v>MARKER CAP</v>
      </c>
      <c r="B18" s="74" t="str">
        <f>formatting!D18</f>
        <v>T16</v>
      </c>
      <c r="C18" s="40"/>
      <c r="D18" s="40"/>
      <c r="E18" s="40"/>
      <c r="F18" s="5">
        <f>'raw grasp info'!C18</f>
        <v>5</v>
      </c>
      <c r="G18" s="42">
        <f>'raw grasp info'!D18</f>
        <v>6</v>
      </c>
      <c r="H18" s="42" t="str">
        <f>'raw grasp info'!E18</f>
        <v>False</v>
      </c>
      <c r="I18" s="43" t="str">
        <f>'raw grasp info'!F18</f>
        <v>True</v>
      </c>
      <c r="J18" s="45" t="str">
        <f>'raw grasp info'!G18</f>
        <v>True</v>
      </c>
    </row>
    <row r="19" spans="1:10" ht="90" customHeight="1" x14ac:dyDescent="0.35">
      <c r="A19" s="80" t="str">
        <f>formatting!C19</f>
        <v>KIT</v>
      </c>
      <c r="B19" s="84" t="str">
        <f>formatting!D19</f>
        <v>C1</v>
      </c>
      <c r="C19" s="85"/>
      <c r="D19" s="85"/>
      <c r="E19" s="85"/>
      <c r="F19" s="5">
        <f>'raw grasp info'!C19</f>
        <v>15</v>
      </c>
      <c r="G19" s="5">
        <f>'raw grasp info'!D19</f>
        <v>6</v>
      </c>
      <c r="H19" s="5" t="str">
        <f>'raw grasp info'!E19</f>
        <v>False</v>
      </c>
      <c r="I19" s="49" t="str">
        <f>'raw grasp info'!F19</f>
        <v>True</v>
      </c>
      <c r="J19" s="50" t="str">
        <f>'raw grasp info'!G19</f>
        <v>True</v>
      </c>
    </row>
    <row r="20" spans="1:10" ht="90" customHeight="1" thickBot="1" x14ac:dyDescent="0.4">
      <c r="A20" s="80" t="str">
        <f>formatting!C20</f>
        <v>KIT</v>
      </c>
      <c r="B20" s="84" t="str">
        <f>formatting!D20</f>
        <v>C13</v>
      </c>
      <c r="C20" s="86"/>
      <c r="D20" s="86"/>
      <c r="E20" s="86"/>
      <c r="F20" s="5">
        <f>'raw grasp info'!C20</f>
        <v>5</v>
      </c>
      <c r="G20" s="40">
        <f>'raw grasp info'!D20</f>
        <v>6</v>
      </c>
      <c r="H20" s="40" t="str">
        <f>'raw grasp info'!E20</f>
        <v>False</v>
      </c>
      <c r="I20" s="44" t="str">
        <f>'raw grasp info'!F20</f>
        <v>True</v>
      </c>
      <c r="J20" s="3" t="str">
        <f>'raw grasp info'!G20</f>
        <v>True</v>
      </c>
    </row>
    <row r="21" spans="1:10" ht="90" customHeight="1" thickBot="1" x14ac:dyDescent="0.4">
      <c r="A21" s="80" t="str">
        <f>formatting!C21</f>
        <v>KIT TAB</v>
      </c>
      <c r="B21" s="84" t="str">
        <f>formatting!D21</f>
        <v>C16</v>
      </c>
      <c r="C21" s="87"/>
      <c r="D21" s="87"/>
      <c r="E21" s="87"/>
      <c r="F21" s="5">
        <f>'raw grasp info'!C21</f>
        <v>5</v>
      </c>
      <c r="G21" s="128">
        <f>'raw grasp info'!D21</f>
        <v>6</v>
      </c>
      <c r="H21" s="128" t="str">
        <f>'raw grasp info'!E21</f>
        <v>False</v>
      </c>
      <c r="I21" s="52" t="str">
        <f>'raw grasp info'!F21</f>
        <v>True</v>
      </c>
      <c r="J21" s="4" t="str">
        <f>'raw grasp info'!G21</f>
        <v>False</v>
      </c>
    </row>
    <row r="22" spans="1:10" ht="90" customHeight="1" x14ac:dyDescent="0.35">
      <c r="A22" s="80" t="str">
        <f>formatting!C22</f>
        <v>CANISTER</v>
      </c>
      <c r="B22" s="84" t="str">
        <f>formatting!D22</f>
        <v>C3</v>
      </c>
      <c r="C22" s="88"/>
      <c r="D22" s="88"/>
      <c r="E22" s="88"/>
      <c r="F22" s="5">
        <f>'raw grasp info'!C22</f>
        <v>16</v>
      </c>
      <c r="G22" s="1">
        <f>'raw grasp info'!D22</f>
        <v>6</v>
      </c>
      <c r="H22" s="1" t="str">
        <f>'raw grasp info'!E22</f>
        <v>False</v>
      </c>
      <c r="I22" s="47" t="str">
        <f>'raw grasp info'!F22</f>
        <v>True</v>
      </c>
      <c r="J22" s="48" t="str">
        <f>'raw grasp info'!G22</f>
        <v>True</v>
      </c>
    </row>
    <row r="23" spans="1:10" ht="90" customHeight="1" x14ac:dyDescent="0.35">
      <c r="A23" s="80" t="str">
        <f>formatting!C23</f>
        <v>CANISTER</v>
      </c>
      <c r="B23" s="84" t="str">
        <f>formatting!D23</f>
        <v>C6</v>
      </c>
      <c r="C23" s="89"/>
      <c r="D23" s="89"/>
      <c r="E23" s="89"/>
      <c r="F23" s="5">
        <f>'raw grasp info'!C23</f>
        <v>5</v>
      </c>
      <c r="G23" s="42">
        <f>'raw grasp info'!D23</f>
        <v>6</v>
      </c>
      <c r="H23" s="42" t="str">
        <f>'raw grasp info'!E23</f>
        <v>False</v>
      </c>
      <c r="I23" s="43" t="str">
        <f>'raw grasp info'!F23</f>
        <v>True</v>
      </c>
      <c r="J23" s="45" t="str">
        <f>'raw grasp info'!G23</f>
        <v>True</v>
      </c>
    </row>
    <row r="24" spans="1:10" ht="90" customHeight="1" thickBot="1" x14ac:dyDescent="0.4">
      <c r="A24" s="80" t="str">
        <f>formatting!C24</f>
        <v>CANISTER</v>
      </c>
      <c r="B24" s="84" t="str">
        <f>formatting!D24</f>
        <v>T1</v>
      </c>
      <c r="C24" s="86"/>
      <c r="D24" s="86"/>
      <c r="E24" s="86"/>
      <c r="F24" s="5">
        <f>'raw grasp info'!C24</f>
        <v>13</v>
      </c>
      <c r="G24" s="40">
        <f>'raw grasp info'!D24</f>
        <v>6</v>
      </c>
      <c r="H24" s="40" t="str">
        <f>'raw grasp info'!E24</f>
        <v>False</v>
      </c>
      <c r="I24" s="44" t="str">
        <f>'raw grasp info'!F24</f>
        <v>True</v>
      </c>
      <c r="J24" s="3" t="str">
        <f>'raw grasp info'!G24</f>
        <v>True</v>
      </c>
    </row>
    <row r="25" spans="1:10" ht="90" customHeight="1" x14ac:dyDescent="0.35">
      <c r="A25" s="80" t="str">
        <f>formatting!C25</f>
        <v>TUBE</v>
      </c>
      <c r="B25" s="84" t="str">
        <f>formatting!D25</f>
        <v>C6</v>
      </c>
      <c r="C25" s="88"/>
      <c r="D25" s="88"/>
      <c r="E25" s="88"/>
      <c r="F25" s="5">
        <f>'raw grasp info'!C25</f>
        <v>5</v>
      </c>
      <c r="G25" s="1">
        <f>'raw grasp info'!D25</f>
        <v>6</v>
      </c>
      <c r="H25" s="1" t="str">
        <f>'raw grasp info'!E25</f>
        <v>False</v>
      </c>
      <c r="I25" s="47" t="str">
        <f>'raw grasp info'!F25</f>
        <v>True</v>
      </c>
      <c r="J25" s="48" t="str">
        <f>'raw grasp info'!G25</f>
        <v>False</v>
      </c>
    </row>
    <row r="26" spans="1:10" ht="90" customHeight="1" x14ac:dyDescent="0.35">
      <c r="A26" s="80" t="str">
        <f>formatting!C26</f>
        <v>TUBE</v>
      </c>
      <c r="B26" s="84" t="str">
        <f>formatting!D26</f>
        <v>C8</v>
      </c>
      <c r="C26" s="89"/>
      <c r="D26" s="89"/>
      <c r="E26" s="89"/>
      <c r="F26" s="5">
        <f>'raw grasp info'!C26</f>
        <v>3</v>
      </c>
      <c r="G26" s="42">
        <f>'raw grasp info'!D26</f>
        <v>6</v>
      </c>
      <c r="H26" s="42" t="str">
        <f>'raw grasp info'!E26</f>
        <v>False</v>
      </c>
      <c r="I26" s="43" t="str">
        <f>'raw grasp info'!F26</f>
        <v>True</v>
      </c>
      <c r="J26" s="45" t="str">
        <f>'raw grasp info'!G26</f>
        <v>False</v>
      </c>
    </row>
    <row r="27" spans="1:10" ht="90" customHeight="1" x14ac:dyDescent="0.35">
      <c r="A27" s="80" t="str">
        <f>formatting!C27</f>
        <v>TUBE</v>
      </c>
      <c r="B27" s="84" t="str">
        <f>formatting!D27</f>
        <v>T6</v>
      </c>
      <c r="C27" s="89"/>
      <c r="D27" s="89"/>
      <c r="E27" s="89"/>
      <c r="F27" s="5">
        <f>'raw grasp info'!C27</f>
        <v>8</v>
      </c>
      <c r="G27" s="42">
        <f>'raw grasp info'!D27</f>
        <v>6</v>
      </c>
      <c r="H27" s="42" t="str">
        <f>'raw grasp info'!E27</f>
        <v>False</v>
      </c>
      <c r="I27" s="43" t="str">
        <f>'raw grasp info'!F27</f>
        <v>True</v>
      </c>
      <c r="J27" s="45" t="str">
        <f>'raw grasp info'!G27</f>
        <v>True</v>
      </c>
    </row>
    <row r="28" spans="1:10" ht="90" customHeight="1" thickBot="1" x14ac:dyDescent="0.4">
      <c r="A28" s="80" t="str">
        <f>formatting!C28</f>
        <v>TUBE</v>
      </c>
      <c r="B28" s="84" t="str">
        <f>formatting!D28</f>
        <v>T10</v>
      </c>
      <c r="C28" s="86"/>
      <c r="D28" s="86"/>
      <c r="E28" s="86"/>
      <c r="F28" s="5">
        <f>'raw grasp info'!C28</f>
        <v>3</v>
      </c>
      <c r="G28" s="40">
        <f>'raw grasp info'!D28</f>
        <v>6</v>
      </c>
      <c r="H28" s="40" t="str">
        <f>'raw grasp info'!E28</f>
        <v>False</v>
      </c>
      <c r="I28" s="44" t="str">
        <f>'raw grasp info'!F28</f>
        <v>True</v>
      </c>
      <c r="J28" s="3" t="str">
        <f>'raw grasp info'!G28</f>
        <v>True</v>
      </c>
    </row>
    <row r="29" spans="1:10" ht="90" customHeight="1" x14ac:dyDescent="0.35">
      <c r="A29" s="80" t="str">
        <f>formatting!C29</f>
        <v>NEEDLE</v>
      </c>
      <c r="B29" s="84" t="str">
        <f>formatting!D29</f>
        <v>F26</v>
      </c>
      <c r="C29" s="88"/>
      <c r="D29" s="88"/>
      <c r="E29" s="88"/>
      <c r="F29" s="5">
        <f>'raw grasp info'!C29</f>
        <v>3</v>
      </c>
      <c r="G29" s="1">
        <f>'raw grasp info'!D29</f>
        <v>6</v>
      </c>
      <c r="H29" s="1" t="str">
        <f>'raw grasp info'!E29</f>
        <v>False</v>
      </c>
      <c r="I29" s="47" t="str">
        <f>'raw grasp info'!F29</f>
        <v>True</v>
      </c>
      <c r="J29" s="48" t="str">
        <f>'raw grasp info'!G29</f>
        <v>True</v>
      </c>
    </row>
    <row r="30" spans="1:10" ht="90" customHeight="1" x14ac:dyDescent="0.35">
      <c r="A30" s="80" t="str">
        <f>formatting!C30</f>
        <v>NEEDLE</v>
      </c>
      <c r="B30" s="84" t="str">
        <f>formatting!D30</f>
        <v>T10</v>
      </c>
      <c r="C30" s="89"/>
      <c r="D30" s="89"/>
      <c r="E30" s="89"/>
      <c r="F30" s="5">
        <f>'raw grasp info'!C30</f>
        <v>3</v>
      </c>
      <c r="G30" s="42">
        <f>'raw grasp info'!D30</f>
        <v>6</v>
      </c>
      <c r="H30" s="42" t="str">
        <f>'raw grasp info'!E30</f>
        <v>False</v>
      </c>
      <c r="I30" s="43" t="str">
        <f>'raw grasp info'!F30</f>
        <v>True</v>
      </c>
      <c r="J30" s="45" t="str">
        <f>'raw grasp info'!G30</f>
        <v>True</v>
      </c>
    </row>
    <row r="31" spans="1:10" ht="90" customHeight="1" thickBot="1" x14ac:dyDescent="0.4">
      <c r="A31" s="80" t="str">
        <f>formatting!C31</f>
        <v>NEEDLE</v>
      </c>
      <c r="B31" s="84" t="str">
        <f>formatting!D31</f>
        <v>T16</v>
      </c>
      <c r="C31" s="86"/>
      <c r="D31" s="86"/>
      <c r="E31" s="86"/>
      <c r="F31" s="5">
        <f>'raw grasp info'!C31</f>
        <v>5</v>
      </c>
      <c r="G31" s="40">
        <f>'raw grasp info'!D31</f>
        <v>6</v>
      </c>
      <c r="H31" s="40" t="str">
        <f>'raw grasp info'!E31</f>
        <v>False</v>
      </c>
      <c r="I31" s="44" t="str">
        <f>'raw grasp info'!F31</f>
        <v>True</v>
      </c>
      <c r="J31" s="3" t="str">
        <f>'raw grasp info'!G31</f>
        <v>True</v>
      </c>
    </row>
    <row r="32" spans="1:10" ht="90" customHeight="1" x14ac:dyDescent="0.35">
      <c r="A32" s="80" t="str">
        <f>formatting!C32</f>
        <v>NEEDLE CAP</v>
      </c>
      <c r="B32" s="84" t="str">
        <f>formatting!D32</f>
        <v>C8</v>
      </c>
      <c r="C32" s="88"/>
      <c r="D32" s="88"/>
      <c r="E32" s="88"/>
      <c r="F32" s="5">
        <f>'raw grasp info'!C32</f>
        <v>3</v>
      </c>
      <c r="G32" s="1">
        <f>'raw grasp info'!D32</f>
        <v>6</v>
      </c>
      <c r="H32" s="1" t="str">
        <f>'raw grasp info'!E32</f>
        <v>False</v>
      </c>
      <c r="I32" s="47" t="str">
        <f>'raw grasp info'!F32</f>
        <v>True</v>
      </c>
      <c r="J32" s="48" t="str">
        <f>'raw grasp info'!G32</f>
        <v>True</v>
      </c>
    </row>
    <row r="33" spans="1:10" ht="90" customHeight="1" thickBot="1" x14ac:dyDescent="0.4">
      <c r="A33" s="80" t="str">
        <f>formatting!C33</f>
        <v>NEEDLE CAP</v>
      </c>
      <c r="B33" s="84" t="str">
        <f>formatting!D33</f>
        <v>T10</v>
      </c>
      <c r="C33" s="90"/>
      <c r="D33" s="90"/>
      <c r="E33" s="90"/>
      <c r="F33" s="5">
        <f>'raw grasp info'!C33</f>
        <v>3</v>
      </c>
      <c r="G33" s="39">
        <f>'raw grasp info'!D33</f>
        <v>6</v>
      </c>
      <c r="H33" s="39" t="str">
        <f>'raw grasp info'!E33</f>
        <v>False</v>
      </c>
      <c r="I33" s="46" t="str">
        <f>'raw grasp info'!F33</f>
        <v>True</v>
      </c>
      <c r="J33" s="2" t="str">
        <f>'raw grasp info'!G33</f>
        <v>True</v>
      </c>
    </row>
    <row r="34" spans="1:10" ht="90" customHeight="1" x14ac:dyDescent="0.35">
      <c r="A34" s="80" t="str">
        <f>formatting!C34</f>
        <v>RINSE GLASS</v>
      </c>
      <c r="B34" s="84" t="str">
        <f>formatting!D34</f>
        <v>C6</v>
      </c>
      <c r="C34" s="88"/>
      <c r="D34" s="88"/>
      <c r="E34" s="88"/>
      <c r="F34" s="5">
        <f>'raw grasp info'!C34</f>
        <v>5</v>
      </c>
      <c r="G34" s="1">
        <f>'raw grasp info'!D34</f>
        <v>6</v>
      </c>
      <c r="H34" s="1" t="str">
        <f>'raw grasp info'!E34</f>
        <v>False</v>
      </c>
      <c r="I34" s="47" t="str">
        <f>'raw grasp info'!F34</f>
        <v>True</v>
      </c>
      <c r="J34" s="48" t="str">
        <f>'raw grasp info'!G34</f>
        <v>True</v>
      </c>
    </row>
    <row r="35" spans="1:10" ht="90" customHeight="1" x14ac:dyDescent="0.35">
      <c r="A35" s="80" t="str">
        <f>formatting!C35</f>
        <v>RINSE GLASS</v>
      </c>
      <c r="B35" s="84" t="str">
        <f>formatting!D35</f>
        <v>T1</v>
      </c>
      <c r="C35" s="85"/>
      <c r="D35" s="85"/>
      <c r="E35" s="85"/>
      <c r="F35" s="5">
        <f>'raw grasp info'!C35</f>
        <v>13</v>
      </c>
      <c r="G35" s="5">
        <f>'raw grasp info'!D35</f>
        <v>6</v>
      </c>
      <c r="H35" s="5" t="str">
        <f>'raw grasp info'!E35</f>
        <v>False</v>
      </c>
      <c r="I35" s="49" t="str">
        <f>'raw grasp info'!F35</f>
        <v>True</v>
      </c>
      <c r="J35" s="50" t="str">
        <f>'raw grasp info'!G35</f>
        <v>False</v>
      </c>
    </row>
    <row r="36" spans="1:10" ht="90" customHeight="1" x14ac:dyDescent="0.35">
      <c r="A36" s="80" t="str">
        <f>formatting!C36</f>
        <v>RINSE GLASS</v>
      </c>
      <c r="B36" s="84" t="str">
        <f>formatting!D36</f>
        <v>T2</v>
      </c>
      <c r="C36" s="89"/>
      <c r="D36" s="89"/>
      <c r="E36" s="89"/>
      <c r="F36" s="5">
        <f>'raw grasp info'!C36</f>
        <v>2</v>
      </c>
      <c r="G36" s="42">
        <f>'raw grasp info'!D36</f>
        <v>5</v>
      </c>
      <c r="H36" s="42" t="str">
        <f>'raw grasp info'!E36</f>
        <v>True</v>
      </c>
      <c r="I36" s="43" t="str">
        <f>'raw grasp info'!F36</f>
        <v>True</v>
      </c>
      <c r="J36" s="45" t="str">
        <f>'raw grasp info'!G36</f>
        <v>False</v>
      </c>
    </row>
    <row r="37" spans="1:10" ht="90" customHeight="1" x14ac:dyDescent="0.35">
      <c r="A37" s="80" t="str">
        <f>formatting!C37</f>
        <v>RINSE GLASS</v>
      </c>
      <c r="B37" s="84" t="str">
        <f>formatting!D37</f>
        <v>T17</v>
      </c>
      <c r="C37" s="89"/>
      <c r="D37" s="89"/>
      <c r="E37" s="89"/>
      <c r="F37" s="5">
        <f>'raw grasp info'!C37</f>
        <v>5</v>
      </c>
      <c r="G37" s="42">
        <f>'raw grasp info'!D37</f>
        <v>6</v>
      </c>
      <c r="H37" s="42" t="str">
        <f>'raw grasp info'!E37</f>
        <v>False</v>
      </c>
      <c r="I37" s="43" t="str">
        <f>'raw grasp info'!F37</f>
        <v>True</v>
      </c>
      <c r="J37" s="45" t="str">
        <f>'raw grasp info'!G37</f>
        <v>True</v>
      </c>
    </row>
    <row r="38" spans="1:10" ht="90" customHeight="1" thickBot="1" x14ac:dyDescent="0.4">
      <c r="A38" s="80" t="str">
        <f>formatting!C38</f>
        <v>RINSE GLASS</v>
      </c>
      <c r="B38" s="84" t="str">
        <f>formatting!D38</f>
        <v>T20</v>
      </c>
      <c r="C38" s="90"/>
      <c r="D38" s="90"/>
      <c r="E38" s="90"/>
      <c r="F38" s="5">
        <f>'raw grasp info'!C38</f>
        <v>8</v>
      </c>
      <c r="G38" s="39">
        <f>'raw grasp info'!D38</f>
        <v>6</v>
      </c>
      <c r="H38" s="39" t="str">
        <f>'raw grasp info'!E38</f>
        <v>False</v>
      </c>
      <c r="I38" s="46" t="str">
        <f>'raw grasp info'!F38</f>
        <v>True</v>
      </c>
      <c r="J38" s="2" t="str">
        <f>'raw grasp info'!G38</f>
        <v>True</v>
      </c>
    </row>
    <row r="39" spans="1:10" ht="90" customHeight="1" x14ac:dyDescent="0.35">
      <c r="A39" s="80" t="str">
        <f>formatting!C39</f>
        <v>RED PLUG</v>
      </c>
      <c r="B39" s="84" t="str">
        <f>formatting!D39</f>
        <v>C8</v>
      </c>
      <c r="C39" s="88"/>
      <c r="D39" s="88"/>
      <c r="E39" s="88"/>
      <c r="F39" s="5">
        <f>'raw grasp info'!C39</f>
        <v>3</v>
      </c>
      <c r="G39" s="1">
        <f>'raw grasp info'!D39</f>
        <v>6</v>
      </c>
      <c r="H39" s="1" t="str">
        <f>'raw grasp info'!E39</f>
        <v>False</v>
      </c>
      <c r="I39" s="47" t="str">
        <f>'raw grasp info'!F39</f>
        <v>True</v>
      </c>
      <c r="J39" s="48" t="str">
        <f>'raw grasp info'!G39</f>
        <v>True</v>
      </c>
    </row>
    <row r="40" spans="1:10" ht="90" customHeight="1" x14ac:dyDescent="0.35">
      <c r="A40" s="80" t="str">
        <f>formatting!C40</f>
        <v>RED PLUG</v>
      </c>
      <c r="B40" s="84" t="str">
        <f>formatting!D40</f>
        <v>C9</v>
      </c>
      <c r="C40" s="89"/>
      <c r="D40" s="89"/>
      <c r="E40" s="89"/>
      <c r="F40" s="5">
        <f>'raw grasp info'!C40</f>
        <v>2</v>
      </c>
      <c r="G40" s="42">
        <f>'raw grasp info'!D40</f>
        <v>5</v>
      </c>
      <c r="H40" s="42" t="str">
        <f>'raw grasp info'!E40</f>
        <v>True</v>
      </c>
      <c r="I40" s="43" t="str">
        <f>'raw grasp info'!F40</f>
        <v>True</v>
      </c>
      <c r="J40" s="45" t="str">
        <f>'raw grasp info'!G40</f>
        <v>False</v>
      </c>
    </row>
    <row r="41" spans="1:10" ht="90" customHeight="1" thickBot="1" x14ac:dyDescent="0.4">
      <c r="A41" s="80" t="str">
        <f>formatting!C41</f>
        <v>RED PLUG</v>
      </c>
      <c r="B41" s="84" t="str">
        <f>formatting!D41</f>
        <v>F26</v>
      </c>
      <c r="C41" s="90"/>
      <c r="D41" s="90"/>
      <c r="E41" s="90"/>
      <c r="F41" s="5">
        <f>'raw grasp info'!C41</f>
        <v>5</v>
      </c>
      <c r="G41" s="39">
        <f>'raw grasp info'!D41</f>
        <v>6</v>
      </c>
      <c r="H41" s="39" t="str">
        <f>'raw grasp info'!E41</f>
        <v>False</v>
      </c>
      <c r="I41" s="46" t="str">
        <f>'raw grasp info'!F41</f>
        <v>True</v>
      </c>
      <c r="J41" s="2" t="str">
        <f>'raw grasp info'!G41</f>
        <v>True</v>
      </c>
    </row>
    <row r="42" spans="1:10" ht="90" customHeight="1" x14ac:dyDescent="0.35">
      <c r="A42" s="80" t="str">
        <f>formatting!C42</f>
        <v>GLASS VIAL</v>
      </c>
      <c r="B42" s="84" t="str">
        <f>formatting!D42</f>
        <v>C9</v>
      </c>
      <c r="C42" s="88"/>
      <c r="D42" s="88"/>
      <c r="E42" s="88"/>
      <c r="F42" s="5">
        <f>'raw grasp info'!C42</f>
        <v>2</v>
      </c>
      <c r="G42" s="1">
        <f>'raw grasp info'!D42</f>
        <v>5</v>
      </c>
      <c r="H42" s="1" t="str">
        <f>'raw grasp info'!E42</f>
        <v>False</v>
      </c>
      <c r="I42" s="47" t="str">
        <f>'raw grasp info'!F42</f>
        <v>True</v>
      </c>
      <c r="J42" s="48" t="str">
        <f>'raw grasp info'!G42</f>
        <v>False</v>
      </c>
    </row>
    <row r="43" spans="1:10" ht="90" customHeight="1" thickBot="1" x14ac:dyDescent="0.4">
      <c r="A43" s="80" t="str">
        <f>formatting!C43</f>
        <v>GLASS VIAL</v>
      </c>
      <c r="B43" s="84" t="str">
        <f>formatting!D43</f>
        <v>T10</v>
      </c>
      <c r="C43" s="90"/>
      <c r="D43" s="90"/>
      <c r="E43" s="90"/>
      <c r="F43" s="5">
        <f>'raw grasp info'!C43</f>
        <v>3</v>
      </c>
      <c r="G43" s="39">
        <f>'raw grasp info'!D43</f>
        <v>6</v>
      </c>
      <c r="H43" s="39" t="str">
        <f>'raw grasp info'!E43</f>
        <v>False</v>
      </c>
      <c r="I43" s="46" t="str">
        <f>'raw grasp info'!F43</f>
        <v>True</v>
      </c>
      <c r="J43" s="2" t="str">
        <f>'raw grasp info'!G43</f>
        <v>True</v>
      </c>
    </row>
    <row r="44" spans="1:10" ht="90" customHeight="1" x14ac:dyDescent="0.35">
      <c r="A44" s="80" t="str">
        <f>formatting!C44</f>
        <v>YELLOW PLUG</v>
      </c>
      <c r="B44" s="84" t="str">
        <f>formatting!D44</f>
        <v>C8</v>
      </c>
      <c r="C44" s="88"/>
      <c r="D44" s="88"/>
      <c r="E44" s="88"/>
      <c r="F44" s="5">
        <f>'raw grasp info'!C44</f>
        <v>3</v>
      </c>
      <c r="G44" s="1">
        <f>'raw grasp info'!D44</f>
        <v>6</v>
      </c>
      <c r="H44" s="1" t="str">
        <f>'raw grasp info'!E44</f>
        <v>False</v>
      </c>
      <c r="I44" s="47" t="str">
        <f>'raw grasp info'!F44</f>
        <v>True</v>
      </c>
      <c r="J44" s="48" t="str">
        <f>'raw grasp info'!G44</f>
        <v>True</v>
      </c>
    </row>
    <row r="45" spans="1:10" ht="90" customHeight="1" x14ac:dyDescent="0.35">
      <c r="A45" s="80" t="str">
        <f>formatting!C45</f>
        <v>YELLOW PLUG</v>
      </c>
      <c r="B45" s="84" t="str">
        <f>formatting!D45</f>
        <v>C9</v>
      </c>
      <c r="C45" s="89"/>
      <c r="D45" s="89"/>
      <c r="E45" s="89"/>
      <c r="F45" s="5">
        <f>'raw grasp info'!C45</f>
        <v>2</v>
      </c>
      <c r="G45" s="42">
        <f>'raw grasp info'!D45</f>
        <v>5</v>
      </c>
      <c r="H45" s="42" t="str">
        <f>'raw grasp info'!E45</f>
        <v>True</v>
      </c>
      <c r="I45" s="43" t="str">
        <f>'raw grasp info'!F45</f>
        <v>True</v>
      </c>
      <c r="J45" s="45" t="str">
        <f>'raw grasp info'!G45</f>
        <v>False</v>
      </c>
    </row>
    <row r="46" spans="1:10" ht="90" customHeight="1" thickBot="1" x14ac:dyDescent="0.4">
      <c r="A46" s="80" t="str">
        <f>formatting!C46</f>
        <v>YELLOW PLUG</v>
      </c>
      <c r="B46" s="84" t="str">
        <f>formatting!D46</f>
        <v>F26</v>
      </c>
      <c r="C46" s="90"/>
      <c r="D46" s="90"/>
      <c r="E46" s="90"/>
      <c r="F46" s="5">
        <f>'raw grasp info'!C46</f>
        <v>4</v>
      </c>
      <c r="G46" s="39">
        <f>'raw grasp info'!D46</f>
        <v>6</v>
      </c>
      <c r="H46" s="39" t="str">
        <f>'raw grasp info'!E46</f>
        <v>False</v>
      </c>
      <c r="I46" s="46" t="str">
        <f>'raw grasp info'!F46</f>
        <v>True</v>
      </c>
      <c r="J46" s="2" t="str">
        <f>'raw grasp info'!G46</f>
        <v>True</v>
      </c>
    </row>
    <row r="47" spans="1:10" ht="90" customHeight="1" x14ac:dyDescent="0.35">
      <c r="A47" s="80" t="str">
        <f>formatting!C47</f>
        <v>TUBE CLAMP</v>
      </c>
      <c r="B47" s="84" t="str">
        <f>formatting!D47</f>
        <v>T7</v>
      </c>
      <c r="C47" s="88"/>
      <c r="D47" s="88"/>
      <c r="E47" s="88"/>
      <c r="F47" s="5">
        <f>'raw grasp info'!C47</f>
        <v>2</v>
      </c>
      <c r="G47" s="1">
        <f>'raw grasp info'!D47</f>
        <v>5</v>
      </c>
      <c r="H47" s="1" t="str">
        <f>'raw grasp info'!E47</f>
        <v>True</v>
      </c>
      <c r="I47" s="47" t="str">
        <f>'raw grasp info'!F47</f>
        <v>True</v>
      </c>
      <c r="J47" s="48" t="str">
        <f>'raw grasp info'!G47</f>
        <v>False</v>
      </c>
    </row>
    <row r="48" spans="1:10" ht="90" customHeight="1" x14ac:dyDescent="0.35">
      <c r="A48" s="80" t="str">
        <f>formatting!C48</f>
        <v>TUBE CLAMP</v>
      </c>
      <c r="B48" s="84" t="str">
        <f>formatting!D48</f>
        <v>T8</v>
      </c>
      <c r="C48" s="89"/>
      <c r="D48" s="89"/>
      <c r="E48" s="89"/>
      <c r="F48" s="5">
        <f>'raw grasp info'!C48</f>
        <v>3</v>
      </c>
      <c r="G48" s="42">
        <f>'raw grasp info'!D48</f>
        <v>6</v>
      </c>
      <c r="H48" s="42" t="str">
        <f>'raw grasp info'!E48</f>
        <v>False</v>
      </c>
      <c r="I48" s="43" t="str">
        <f>'raw grasp info'!F48</f>
        <v>True</v>
      </c>
      <c r="J48" s="45" t="str">
        <f>'raw grasp info'!G48</f>
        <v>True</v>
      </c>
    </row>
    <row r="49" spans="1:10" ht="90" customHeight="1" x14ac:dyDescent="0.35">
      <c r="A49" s="80" t="str">
        <f>formatting!C49</f>
        <v>TUBE CLAMP</v>
      </c>
      <c r="B49" s="84" t="str">
        <f>formatting!D49</f>
        <v>T8F</v>
      </c>
      <c r="C49" s="89"/>
      <c r="D49" s="89"/>
      <c r="E49" s="89"/>
      <c r="F49" s="5">
        <f>'raw grasp info'!C49</f>
        <v>4</v>
      </c>
      <c r="G49" s="42">
        <f>'raw grasp info'!D49</f>
        <v>6</v>
      </c>
      <c r="H49" s="42" t="str">
        <f>'raw grasp info'!E49</f>
        <v>False</v>
      </c>
      <c r="I49" s="43" t="str">
        <f>'raw grasp info'!F49</f>
        <v>True</v>
      </c>
      <c r="J49" s="45" t="str">
        <f>'raw grasp info'!G49</f>
        <v>True</v>
      </c>
    </row>
    <row r="50" spans="1:10" ht="90" customHeight="1" thickBot="1" x14ac:dyDescent="0.4">
      <c r="A50" s="80" t="str">
        <f>formatting!C50</f>
        <v>TUBE CLAMP</v>
      </c>
      <c r="B50" s="84" t="str">
        <f>formatting!D50</f>
        <v>T9</v>
      </c>
      <c r="C50" s="90"/>
      <c r="D50" s="90"/>
      <c r="E50" s="90"/>
      <c r="F50" s="5">
        <f>'raw grasp info'!C50</f>
        <v>3</v>
      </c>
      <c r="G50" s="39">
        <f>'raw grasp info'!D50</f>
        <v>6</v>
      </c>
      <c r="H50" s="39" t="str">
        <f>'raw grasp info'!E50</f>
        <v>False</v>
      </c>
      <c r="I50" s="46" t="str">
        <f>'raw grasp info'!F50</f>
        <v>True</v>
      </c>
      <c r="J50" s="2" t="str">
        <f>'raw grasp info'!G50</f>
        <v>True</v>
      </c>
    </row>
    <row r="51" spans="1:10" ht="90" customHeight="1" x14ac:dyDescent="0.35">
      <c r="A51" s="80" t="str">
        <f>formatting!C51</f>
        <v>SCISSORS</v>
      </c>
      <c r="B51" s="84" t="str">
        <f>formatting!D51</f>
        <v>C16C</v>
      </c>
      <c r="C51" s="88"/>
      <c r="D51" s="88"/>
      <c r="E51" s="88"/>
      <c r="F51" s="5">
        <f>'raw grasp info'!C51</f>
        <v>4</v>
      </c>
      <c r="G51" s="1">
        <f>'raw grasp info'!D51</f>
        <v>6</v>
      </c>
      <c r="H51" s="1" t="str">
        <f>'raw grasp info'!E51</f>
        <v>False</v>
      </c>
      <c r="I51" s="47" t="str">
        <f>'raw grasp info'!F51</f>
        <v>True</v>
      </c>
      <c r="J51" s="48" t="str">
        <f>'raw grasp info'!G51</f>
        <v>True</v>
      </c>
    </row>
    <row r="52" spans="1:10" ht="90" customHeight="1" thickBot="1" x14ac:dyDescent="0.4">
      <c r="A52" s="80" t="str">
        <f>formatting!C52</f>
        <v>SCISSORS</v>
      </c>
      <c r="B52" s="84" t="str">
        <f>formatting!D52</f>
        <v>C16O</v>
      </c>
      <c r="C52" s="86"/>
      <c r="D52" s="86"/>
      <c r="E52" s="86"/>
      <c r="F52" s="5">
        <f>'raw grasp info'!C52</f>
        <v>4</v>
      </c>
      <c r="G52" s="40">
        <f>'raw grasp info'!D52</f>
        <v>6</v>
      </c>
      <c r="H52" s="40" t="str">
        <f>'raw grasp info'!E52</f>
        <v>False</v>
      </c>
      <c r="I52" s="44" t="str">
        <f>'raw grasp info'!F52</f>
        <v>True</v>
      </c>
      <c r="J52" s="3" t="str">
        <f>'raw grasp info'!G52</f>
        <v>True</v>
      </c>
    </row>
    <row r="53" spans="1:10" x14ac:dyDescent="0.35">
      <c r="A53" s="75"/>
      <c r="B53" s="76"/>
      <c r="C53" s="55"/>
      <c r="D53" s="55"/>
      <c r="E53" s="55"/>
      <c r="F53" s="55"/>
      <c r="G53" s="55"/>
      <c r="H53" s="55"/>
      <c r="I53" s="55"/>
    </row>
    <row r="54" spans="1:10" x14ac:dyDescent="0.35">
      <c r="A54" s="75"/>
      <c r="B54" s="76"/>
      <c r="C54" s="55"/>
      <c r="D54" s="55"/>
      <c r="E54" s="55"/>
      <c r="F54" s="55"/>
      <c r="G54" s="55"/>
      <c r="H54" s="55"/>
      <c r="I54" s="55"/>
    </row>
    <row r="55" spans="1:10" x14ac:dyDescent="0.35">
      <c r="A55" s="75"/>
      <c r="B55" s="76"/>
      <c r="C55" s="55"/>
      <c r="D55" s="55"/>
      <c r="E55" s="55"/>
      <c r="F55" s="55"/>
      <c r="G55" s="55"/>
      <c r="H55" s="55"/>
      <c r="I55" s="55"/>
    </row>
    <row r="56" spans="1:10" x14ac:dyDescent="0.35">
      <c r="A56" s="75"/>
      <c r="B56" s="76"/>
      <c r="C56" s="55"/>
      <c r="D56" s="55"/>
      <c r="E56" s="55"/>
      <c r="F56" s="55"/>
      <c r="G56" s="55"/>
      <c r="H56" s="55"/>
      <c r="I56" s="55"/>
    </row>
    <row r="57" spans="1:10" x14ac:dyDescent="0.35">
      <c r="A57" s="75"/>
      <c r="B57" s="76"/>
      <c r="C57" s="55"/>
      <c r="D57" s="55"/>
      <c r="E57" s="55"/>
      <c r="F57" s="55"/>
      <c r="G57" s="55"/>
      <c r="H57" s="55"/>
      <c r="I57" s="55"/>
    </row>
    <row r="58" spans="1:10" x14ac:dyDescent="0.35">
      <c r="A58" s="75"/>
      <c r="B58" s="76"/>
      <c r="C58" s="55"/>
      <c r="D58" s="55"/>
      <c r="E58" s="55"/>
      <c r="F58" s="55"/>
      <c r="G58" s="55"/>
      <c r="H58" s="55"/>
      <c r="I58" s="55"/>
    </row>
    <row r="59" spans="1:10" x14ac:dyDescent="0.35">
      <c r="A59" s="75"/>
      <c r="B59" s="76"/>
      <c r="C59" s="55"/>
      <c r="D59" s="55"/>
      <c r="E59" s="55"/>
      <c r="F59" s="55"/>
      <c r="G59" s="55"/>
      <c r="H59" s="55"/>
      <c r="I59" s="55"/>
    </row>
    <row r="60" spans="1:10" x14ac:dyDescent="0.35">
      <c r="A60" s="75"/>
      <c r="B60" s="76"/>
      <c r="C60" s="55"/>
      <c r="D60" s="55"/>
      <c r="E60" s="55"/>
      <c r="F60" s="55"/>
      <c r="G60" s="55"/>
      <c r="H60" s="55"/>
      <c r="I60" s="55"/>
    </row>
    <row r="61" spans="1:10" x14ac:dyDescent="0.35">
      <c r="A61" s="75"/>
      <c r="B61" s="76"/>
      <c r="C61" s="55"/>
      <c r="D61" s="55"/>
      <c r="E61" s="55"/>
      <c r="F61" s="55"/>
      <c r="G61" s="55"/>
      <c r="H61" s="55"/>
      <c r="I61" s="55"/>
    </row>
    <row r="62" spans="1:10" x14ac:dyDescent="0.35">
      <c r="A62" s="75"/>
      <c r="B62" s="76"/>
      <c r="C62" s="55"/>
      <c r="D62" s="55"/>
      <c r="E62" s="55"/>
      <c r="F62" s="55"/>
      <c r="G62" s="55"/>
      <c r="H62" s="55"/>
      <c r="I62" s="55"/>
    </row>
    <row r="63" spans="1:10" x14ac:dyDescent="0.35">
      <c r="A63" s="75"/>
      <c r="B63" s="76"/>
      <c r="C63" s="55"/>
      <c r="D63" s="55"/>
      <c r="E63" s="55"/>
      <c r="F63" s="55"/>
      <c r="G63" s="55"/>
      <c r="H63" s="55"/>
      <c r="I63" s="55"/>
    </row>
    <row r="64" spans="1:10" x14ac:dyDescent="0.35">
      <c r="A64" s="75"/>
      <c r="B64" s="76"/>
      <c r="C64" s="55"/>
      <c r="D64" s="55"/>
      <c r="E64" s="55"/>
      <c r="F64" s="55"/>
      <c r="G64" s="55"/>
      <c r="H64" s="55"/>
      <c r="I64" s="55"/>
    </row>
    <row r="65" spans="1:9" x14ac:dyDescent="0.35">
      <c r="A65" s="75"/>
      <c r="B65" s="76"/>
      <c r="C65" s="55"/>
      <c r="D65" s="55"/>
      <c r="E65" s="55"/>
      <c r="F65" s="55"/>
      <c r="G65" s="55"/>
      <c r="H65" s="55"/>
      <c r="I65" s="55"/>
    </row>
    <row r="66" spans="1:9" x14ac:dyDescent="0.35">
      <c r="A66" s="75"/>
      <c r="B66" s="76"/>
      <c r="C66" s="55"/>
      <c r="D66" s="55"/>
      <c r="E66" s="55"/>
      <c r="F66" s="55"/>
      <c r="G66" s="55"/>
      <c r="H66" s="55"/>
      <c r="I66" s="55"/>
    </row>
    <row r="67" spans="1:9" x14ac:dyDescent="0.35">
      <c r="A67" s="75"/>
      <c r="B67" s="76"/>
      <c r="C67" s="55"/>
      <c r="D67" s="55"/>
      <c r="E67" s="55"/>
      <c r="F67" s="55"/>
      <c r="G67" s="55"/>
      <c r="H67" s="55"/>
      <c r="I67" s="55"/>
    </row>
    <row r="68" spans="1:9" x14ac:dyDescent="0.35">
      <c r="A68" s="75"/>
      <c r="B68" s="76"/>
      <c r="C68" s="55"/>
      <c r="D68" s="55"/>
      <c r="E68" s="55"/>
      <c r="F68" s="55"/>
      <c r="G68" s="55"/>
      <c r="H68" s="55"/>
      <c r="I68" s="55"/>
    </row>
    <row r="69" spans="1:9" x14ac:dyDescent="0.35">
      <c r="A69" s="75"/>
      <c r="B69" s="76"/>
      <c r="C69" s="55"/>
      <c r="D69" s="55"/>
      <c r="E69" s="55"/>
      <c r="F69" s="55"/>
      <c r="G69" s="55"/>
      <c r="H69" s="55"/>
      <c r="I69" s="55"/>
    </row>
    <row r="70" spans="1:9" x14ac:dyDescent="0.35">
      <c r="A70" s="75"/>
      <c r="B70" s="76"/>
      <c r="C70" s="55"/>
      <c r="D70" s="55"/>
      <c r="E70" s="55"/>
      <c r="F70" s="55"/>
      <c r="G70" s="55"/>
      <c r="H70" s="55"/>
      <c r="I70" s="55"/>
    </row>
    <row r="71" spans="1:9" x14ac:dyDescent="0.35">
      <c r="A71" s="75"/>
      <c r="B71" s="76"/>
      <c r="C71" s="55"/>
      <c r="D71" s="55"/>
      <c r="E71" s="55"/>
      <c r="F71" s="55"/>
      <c r="G71" s="55"/>
      <c r="H71" s="55"/>
      <c r="I71" s="55"/>
    </row>
    <row r="72" spans="1:9" x14ac:dyDescent="0.35">
      <c r="A72" s="75"/>
      <c r="B72" s="76"/>
      <c r="C72" s="55"/>
      <c r="D72" s="55"/>
      <c r="E72" s="55"/>
      <c r="F72" s="55"/>
      <c r="G72" s="55"/>
      <c r="H72" s="55"/>
      <c r="I72" s="55"/>
    </row>
    <row r="73" spans="1:9" x14ac:dyDescent="0.35">
      <c r="A73" s="75"/>
      <c r="B73" s="76"/>
      <c r="C73" s="55"/>
      <c r="D73" s="55"/>
      <c r="E73" s="55"/>
      <c r="F73" s="55"/>
      <c r="G73" s="55"/>
      <c r="H73" s="55"/>
      <c r="I73" s="55"/>
    </row>
    <row r="74" spans="1:9" x14ac:dyDescent="0.35">
      <c r="A74" s="75"/>
      <c r="B74" s="76"/>
      <c r="C74" s="55"/>
      <c r="D74" s="55"/>
      <c r="E74" s="55"/>
      <c r="F74" s="55"/>
      <c r="G74" s="55"/>
      <c r="H74" s="55"/>
      <c r="I74" s="55"/>
    </row>
    <row r="75" spans="1:9" x14ac:dyDescent="0.35">
      <c r="A75" s="75"/>
      <c r="B75" s="76"/>
      <c r="C75" s="55"/>
      <c r="D75" s="55"/>
      <c r="E75" s="55"/>
      <c r="F75" s="55"/>
      <c r="G75" s="55"/>
      <c r="H75" s="55"/>
      <c r="I75" s="55"/>
    </row>
    <row r="76" spans="1:9" x14ac:dyDescent="0.35">
      <c r="A76" s="75"/>
      <c r="B76" s="76"/>
      <c r="C76" s="55"/>
      <c r="D76" s="55"/>
      <c r="E76" s="55"/>
      <c r="F76" s="55"/>
      <c r="G76" s="55"/>
      <c r="H76" s="55"/>
      <c r="I76" s="55"/>
    </row>
    <row r="77" spans="1:9" x14ac:dyDescent="0.35">
      <c r="A77" s="75"/>
      <c r="B77" s="76"/>
      <c r="C77" s="55"/>
      <c r="D77" s="55"/>
      <c r="E77" s="55"/>
      <c r="F77" s="55"/>
      <c r="G77" s="55"/>
      <c r="H77" s="55"/>
      <c r="I77" s="55"/>
    </row>
    <row r="78" spans="1:9" x14ac:dyDescent="0.35">
      <c r="A78" s="75"/>
      <c r="B78" s="76"/>
      <c r="C78" s="55"/>
      <c r="D78" s="55"/>
      <c r="E78" s="55"/>
      <c r="F78" s="55"/>
      <c r="G78" s="55"/>
      <c r="H78" s="55"/>
      <c r="I78" s="55"/>
    </row>
    <row r="79" spans="1:9" x14ac:dyDescent="0.35">
      <c r="A79" s="75"/>
      <c r="B79" s="76"/>
      <c r="C79" s="55"/>
      <c r="D79" s="55"/>
      <c r="E79" s="55"/>
      <c r="F79" s="55"/>
      <c r="G79" s="55"/>
      <c r="H79" s="55"/>
      <c r="I79" s="55"/>
    </row>
    <row r="80" spans="1:9" x14ac:dyDescent="0.35">
      <c r="A80" s="75"/>
      <c r="B80" s="76"/>
      <c r="C80" s="55"/>
      <c r="D80" s="55"/>
      <c r="E80" s="55"/>
      <c r="F80" s="55"/>
      <c r="G80" s="55"/>
      <c r="H80" s="55"/>
      <c r="I80" s="55"/>
    </row>
    <row r="81" spans="1:9" x14ac:dyDescent="0.35">
      <c r="A81" s="75"/>
      <c r="B81" s="76"/>
      <c r="C81" s="55"/>
      <c r="D81" s="55"/>
      <c r="E81" s="55"/>
      <c r="F81" s="55"/>
      <c r="G81" s="55"/>
      <c r="H81" s="55"/>
      <c r="I81" s="55"/>
    </row>
    <row r="82" spans="1:9" x14ac:dyDescent="0.35">
      <c r="A82" s="75"/>
      <c r="B82" s="76"/>
      <c r="C82" s="55"/>
      <c r="D82" s="55"/>
      <c r="E82" s="55"/>
      <c r="F82" s="55"/>
      <c r="G82" s="55"/>
      <c r="H82" s="55"/>
      <c r="I82" s="55"/>
    </row>
    <row r="83" spans="1:9" x14ac:dyDescent="0.35">
      <c r="A83" s="75"/>
      <c r="B83" s="76"/>
      <c r="C83" s="55"/>
      <c r="D83" s="55"/>
      <c r="E83" s="55"/>
      <c r="F83" s="55"/>
      <c r="G83" s="55"/>
      <c r="H83" s="55"/>
      <c r="I83" s="55"/>
    </row>
    <row r="84" spans="1:9" x14ac:dyDescent="0.35">
      <c r="A84" s="75"/>
      <c r="B84" s="76"/>
      <c r="C84" s="55"/>
      <c r="D84" s="55"/>
      <c r="E84" s="55"/>
      <c r="F84" s="55"/>
      <c r="G84" s="55"/>
      <c r="H84" s="55"/>
      <c r="I84" s="55"/>
    </row>
    <row r="85" spans="1:9" x14ac:dyDescent="0.35">
      <c r="A85" s="75"/>
      <c r="B85" s="76"/>
      <c r="C85" s="55"/>
      <c r="D85" s="55"/>
      <c r="E85" s="55"/>
      <c r="F85" s="55"/>
      <c r="G85" s="55"/>
      <c r="H85" s="55"/>
      <c r="I85" s="55"/>
    </row>
    <row r="86" spans="1:9" x14ac:dyDescent="0.35">
      <c r="A86" s="75"/>
      <c r="B86" s="76"/>
      <c r="C86" s="55"/>
      <c r="D86" s="55"/>
      <c r="E86" s="55"/>
      <c r="F86" s="55"/>
      <c r="G86" s="55"/>
      <c r="H86" s="55"/>
      <c r="I86" s="55"/>
    </row>
    <row r="87" spans="1:9" x14ac:dyDescent="0.35">
      <c r="A87" s="75"/>
      <c r="B87" s="76"/>
      <c r="C87" s="55"/>
      <c r="D87" s="55"/>
      <c r="E87" s="55"/>
      <c r="F87" s="55"/>
      <c r="G87" s="55"/>
      <c r="H87" s="55"/>
      <c r="I87" s="55"/>
    </row>
    <row r="88" spans="1:9" x14ac:dyDescent="0.35">
      <c r="A88" s="75"/>
      <c r="B88" s="76"/>
      <c r="C88" s="55"/>
      <c r="D88" s="55"/>
      <c r="E88" s="55"/>
      <c r="F88" s="55"/>
      <c r="G88" s="55"/>
      <c r="H88" s="55"/>
      <c r="I88" s="55"/>
    </row>
    <row r="89" spans="1:9" x14ac:dyDescent="0.35">
      <c r="A89" s="75"/>
      <c r="B89" s="76"/>
      <c r="C89" s="55"/>
      <c r="D89" s="55"/>
      <c r="E89" s="55"/>
      <c r="F89" s="55"/>
      <c r="G89" s="55"/>
      <c r="H89" s="55"/>
      <c r="I89" s="55"/>
    </row>
    <row r="90" spans="1:9" x14ac:dyDescent="0.35">
      <c r="A90" s="75"/>
      <c r="B90" s="76"/>
      <c r="C90" s="55"/>
      <c r="D90" s="55"/>
      <c r="E90" s="55"/>
      <c r="F90" s="55"/>
      <c r="G90" s="55"/>
      <c r="H90" s="55"/>
      <c r="I90" s="55"/>
    </row>
    <row r="91" spans="1:9" x14ac:dyDescent="0.35">
      <c r="A91" s="75"/>
      <c r="B91" s="76"/>
      <c r="C91" s="55"/>
      <c r="D91" s="55"/>
      <c r="E91" s="55"/>
      <c r="F91" s="55"/>
      <c r="G91" s="55"/>
      <c r="H91" s="55"/>
      <c r="I91" s="55"/>
    </row>
    <row r="92" spans="1:9" x14ac:dyDescent="0.35">
      <c r="A92" s="75"/>
      <c r="B92" s="76"/>
      <c r="C92" s="55"/>
      <c r="D92" s="55"/>
      <c r="E92" s="55"/>
      <c r="F92" s="55"/>
      <c r="G92" s="55"/>
      <c r="H92" s="55"/>
      <c r="I92" s="55"/>
    </row>
    <row r="93" spans="1:9" x14ac:dyDescent="0.35">
      <c r="A93" s="75"/>
      <c r="B93" s="76"/>
      <c r="C93" s="55"/>
      <c r="D93" s="55"/>
      <c r="E93" s="55"/>
      <c r="F93" s="55"/>
      <c r="G93" s="55"/>
      <c r="H93" s="55"/>
      <c r="I93" s="55"/>
    </row>
    <row r="94" spans="1:9" x14ac:dyDescent="0.35">
      <c r="A94" s="75"/>
      <c r="B94" s="76"/>
      <c r="C94" s="55"/>
      <c r="D94" s="55"/>
      <c r="E94" s="55"/>
      <c r="F94" s="55"/>
      <c r="G94" s="55"/>
      <c r="H94" s="55"/>
      <c r="I94" s="55"/>
    </row>
    <row r="95" spans="1:9" x14ac:dyDescent="0.35">
      <c r="A95" s="75"/>
      <c r="B95" s="76"/>
      <c r="C95" s="55"/>
      <c r="D95" s="55"/>
      <c r="E95" s="55"/>
      <c r="F95" s="55"/>
      <c r="G95" s="55"/>
      <c r="H95" s="55"/>
      <c r="I95" s="55"/>
    </row>
    <row r="96" spans="1:9" x14ac:dyDescent="0.35">
      <c r="A96" s="75"/>
      <c r="B96" s="76"/>
      <c r="C96" s="55"/>
      <c r="D96" s="55"/>
      <c r="E96" s="55"/>
      <c r="F96" s="55"/>
      <c r="G96" s="55"/>
      <c r="H96" s="55"/>
      <c r="I96" s="55"/>
    </row>
    <row r="97" spans="1:9" x14ac:dyDescent="0.35">
      <c r="A97" s="75"/>
      <c r="B97" s="76"/>
      <c r="C97" s="55"/>
      <c r="D97" s="55"/>
      <c r="E97" s="55"/>
      <c r="F97" s="55"/>
      <c r="G97" s="55"/>
      <c r="H97" s="55"/>
      <c r="I97" s="55"/>
    </row>
    <row r="98" spans="1:9" x14ac:dyDescent="0.35">
      <c r="A98" s="75"/>
      <c r="B98" s="76"/>
      <c r="C98" s="55"/>
      <c r="D98" s="55"/>
      <c r="E98" s="55"/>
      <c r="F98" s="55"/>
      <c r="G98" s="55"/>
      <c r="H98" s="55"/>
      <c r="I98" s="55"/>
    </row>
    <row r="99" spans="1:9" x14ac:dyDescent="0.35">
      <c r="A99" s="75"/>
      <c r="B99" s="76"/>
      <c r="C99" s="55"/>
      <c r="D99" s="55"/>
      <c r="E99" s="55"/>
      <c r="F99" s="55"/>
      <c r="G99" s="55"/>
      <c r="H99" s="55"/>
      <c r="I99" s="55"/>
    </row>
    <row r="100" spans="1:9" x14ac:dyDescent="0.35">
      <c r="A100" s="75"/>
      <c r="B100" s="76"/>
      <c r="C100" s="55"/>
      <c r="D100" s="55"/>
      <c r="E100" s="55"/>
      <c r="F100" s="55"/>
      <c r="G100" s="55"/>
      <c r="H100" s="55"/>
      <c r="I100" s="55"/>
    </row>
    <row r="101" spans="1:9" x14ac:dyDescent="0.35">
      <c r="A101" s="75"/>
      <c r="B101" s="76"/>
      <c r="C101" s="55"/>
      <c r="D101" s="55"/>
      <c r="E101" s="55"/>
      <c r="F101" s="55"/>
      <c r="G101" s="55"/>
      <c r="H101" s="55"/>
      <c r="I101" s="55"/>
    </row>
    <row r="102" spans="1:9" x14ac:dyDescent="0.35">
      <c r="A102" s="75"/>
      <c r="B102" s="76"/>
      <c r="C102" s="55"/>
      <c r="D102" s="55"/>
      <c r="E102" s="55"/>
      <c r="F102" s="55"/>
      <c r="G102" s="55"/>
      <c r="H102" s="55"/>
      <c r="I102" s="55"/>
    </row>
    <row r="103" spans="1:9" x14ac:dyDescent="0.35">
      <c r="A103" s="75"/>
      <c r="B103" s="76"/>
      <c r="C103" s="55"/>
      <c r="D103" s="55"/>
      <c r="E103" s="55"/>
      <c r="F103" s="55"/>
      <c r="G103" s="55"/>
      <c r="H103" s="55"/>
      <c r="I103" s="55"/>
    </row>
    <row r="104" spans="1:9" x14ac:dyDescent="0.35">
      <c r="A104" s="75"/>
      <c r="B104" s="76"/>
      <c r="C104" s="55"/>
      <c r="D104" s="55"/>
      <c r="E104" s="55"/>
      <c r="F104" s="55"/>
      <c r="G104" s="55"/>
      <c r="H104" s="55"/>
      <c r="I104" s="55"/>
    </row>
    <row r="105" spans="1:9" x14ac:dyDescent="0.35">
      <c r="A105" s="75"/>
      <c r="B105" s="76"/>
      <c r="C105" s="55"/>
      <c r="D105" s="55"/>
      <c r="E105" s="55"/>
      <c r="F105" s="55"/>
      <c r="G105" s="55"/>
      <c r="H105" s="55"/>
      <c r="I105" s="55"/>
    </row>
    <row r="106" spans="1:9" x14ac:dyDescent="0.35">
      <c r="A106" s="75"/>
      <c r="B106" s="76"/>
      <c r="C106" s="55"/>
      <c r="D106" s="55"/>
      <c r="E106" s="55"/>
      <c r="F106" s="55"/>
      <c r="G106" s="55"/>
      <c r="H106" s="55"/>
      <c r="I106" s="55"/>
    </row>
    <row r="107" spans="1:9" x14ac:dyDescent="0.35">
      <c r="A107" s="75"/>
      <c r="B107" s="76"/>
      <c r="C107" s="55"/>
      <c r="D107" s="55"/>
      <c r="E107" s="55"/>
      <c r="F107" s="55"/>
      <c r="G107" s="55"/>
      <c r="H107" s="55"/>
      <c r="I107" s="55"/>
    </row>
    <row r="108" spans="1:9" x14ac:dyDescent="0.35">
      <c r="A108" s="75"/>
      <c r="B108" s="76"/>
      <c r="C108" s="55"/>
      <c r="D108" s="55"/>
      <c r="E108" s="55"/>
      <c r="F108" s="55"/>
      <c r="G108" s="55"/>
      <c r="H108" s="55"/>
      <c r="I108" s="55"/>
    </row>
    <row r="109" spans="1:9" x14ac:dyDescent="0.35">
      <c r="A109" s="75"/>
      <c r="B109" s="76"/>
      <c r="C109" s="55"/>
      <c r="D109" s="55"/>
      <c r="E109" s="55"/>
      <c r="F109" s="55"/>
      <c r="G109" s="55"/>
      <c r="H109" s="55"/>
      <c r="I109" s="55"/>
    </row>
    <row r="110" spans="1:9" x14ac:dyDescent="0.35">
      <c r="A110" s="75"/>
      <c r="B110" s="76"/>
      <c r="C110" s="55"/>
      <c r="D110" s="55"/>
      <c r="E110" s="55"/>
      <c r="F110" s="55"/>
      <c r="G110" s="55"/>
      <c r="H110" s="55"/>
      <c r="I110" s="55"/>
    </row>
    <row r="111" spans="1:9" x14ac:dyDescent="0.35">
      <c r="A111" s="75"/>
      <c r="B111" s="76"/>
      <c r="C111" s="55"/>
      <c r="D111" s="55"/>
      <c r="E111" s="55"/>
      <c r="F111" s="55"/>
      <c r="G111" s="55"/>
      <c r="H111" s="55"/>
      <c r="I111" s="55"/>
    </row>
    <row r="112" spans="1:9" x14ac:dyDescent="0.35">
      <c r="A112" s="75"/>
      <c r="B112" s="76"/>
      <c r="C112" s="55"/>
      <c r="D112" s="55"/>
      <c r="E112" s="55"/>
      <c r="F112" s="55"/>
      <c r="G112" s="55"/>
      <c r="H112" s="55"/>
      <c r="I112" s="55"/>
    </row>
    <row r="113" spans="1:9" x14ac:dyDescent="0.35">
      <c r="A113" s="75"/>
      <c r="B113" s="76"/>
      <c r="C113" s="55"/>
      <c r="D113" s="55"/>
      <c r="E113" s="55"/>
      <c r="F113" s="55"/>
      <c r="G113" s="55"/>
      <c r="H113" s="55"/>
      <c r="I113" s="55"/>
    </row>
    <row r="114" spans="1:9" x14ac:dyDescent="0.35">
      <c r="A114" s="75"/>
      <c r="B114" s="76"/>
      <c r="C114" s="55"/>
      <c r="D114" s="55"/>
      <c r="E114" s="55"/>
      <c r="F114" s="55"/>
      <c r="G114" s="55"/>
      <c r="H114" s="55"/>
      <c r="I114" s="55"/>
    </row>
    <row r="115" spans="1:9" x14ac:dyDescent="0.35">
      <c r="A115" s="75"/>
      <c r="B115" s="76"/>
      <c r="C115" s="55"/>
      <c r="D115" s="55"/>
      <c r="E115" s="55"/>
      <c r="F115" s="55"/>
      <c r="G115" s="55"/>
      <c r="H115" s="55"/>
      <c r="I115" s="55"/>
    </row>
    <row r="116" spans="1:9" x14ac:dyDescent="0.35">
      <c r="A116" s="75"/>
      <c r="B116" s="76"/>
      <c r="C116" s="55"/>
      <c r="D116" s="55"/>
      <c r="E116" s="55"/>
      <c r="F116" s="55"/>
      <c r="G116" s="55"/>
      <c r="H116" s="55"/>
      <c r="I116" s="55"/>
    </row>
    <row r="117" spans="1:9" x14ac:dyDescent="0.35">
      <c r="A117" s="75"/>
      <c r="B117" s="76"/>
      <c r="C117" s="55"/>
      <c r="D117" s="55"/>
      <c r="E117" s="55"/>
      <c r="F117" s="55"/>
      <c r="G117" s="55"/>
      <c r="H117" s="55"/>
      <c r="I117" s="55"/>
    </row>
    <row r="118" spans="1:9" x14ac:dyDescent="0.35">
      <c r="A118" s="75"/>
      <c r="B118" s="76"/>
      <c r="C118" s="55"/>
      <c r="D118" s="55"/>
      <c r="E118" s="55"/>
      <c r="F118" s="55"/>
      <c r="G118" s="55"/>
      <c r="H118" s="55"/>
      <c r="I118" s="55"/>
    </row>
    <row r="119" spans="1:9" x14ac:dyDescent="0.35">
      <c r="A119" s="75"/>
      <c r="B119" s="76"/>
      <c r="C119" s="55"/>
      <c r="D119" s="55"/>
      <c r="E119" s="55"/>
      <c r="F119" s="55"/>
      <c r="G119" s="55"/>
      <c r="H119" s="55"/>
      <c r="I119" s="55"/>
    </row>
    <row r="120" spans="1:9" x14ac:dyDescent="0.35">
      <c r="A120" s="75"/>
      <c r="B120" s="76"/>
      <c r="C120" s="55"/>
      <c r="D120" s="55"/>
      <c r="E120" s="55"/>
      <c r="F120" s="55"/>
      <c r="G120" s="55"/>
      <c r="H120" s="55"/>
      <c r="I120" s="55"/>
    </row>
    <row r="121" spans="1:9" x14ac:dyDescent="0.35">
      <c r="A121" s="75"/>
      <c r="B121" s="76"/>
      <c r="C121" s="55"/>
      <c r="D121" s="55"/>
      <c r="E121" s="55"/>
      <c r="F121" s="55"/>
      <c r="G121" s="55"/>
      <c r="H121" s="55"/>
      <c r="I121" s="55"/>
    </row>
    <row r="122" spans="1:9" x14ac:dyDescent="0.35">
      <c r="A122" s="75"/>
      <c r="B122" s="76"/>
      <c r="C122" s="55"/>
      <c r="D122" s="55"/>
      <c r="E122" s="55"/>
      <c r="F122" s="55"/>
      <c r="G122" s="55"/>
      <c r="H122" s="55"/>
      <c r="I122" s="55"/>
    </row>
    <row r="123" spans="1:9" x14ac:dyDescent="0.35">
      <c r="A123" s="75"/>
      <c r="B123" s="76"/>
      <c r="C123" s="55"/>
      <c r="D123" s="55"/>
      <c r="E123" s="55"/>
      <c r="F123" s="55"/>
      <c r="G123" s="55"/>
      <c r="H123" s="55"/>
      <c r="I123" s="55"/>
    </row>
    <row r="124" spans="1:9" x14ac:dyDescent="0.35">
      <c r="A124" s="75"/>
      <c r="B124" s="76"/>
      <c r="C124" s="55"/>
      <c r="D124" s="55"/>
      <c r="E124" s="55"/>
      <c r="F124" s="55"/>
      <c r="G124" s="55"/>
      <c r="H124" s="55"/>
      <c r="I124" s="55"/>
    </row>
    <row r="125" spans="1:9" x14ac:dyDescent="0.35">
      <c r="A125" s="75"/>
      <c r="B125" s="76"/>
      <c r="C125" s="55"/>
      <c r="D125" s="55"/>
      <c r="E125" s="55"/>
      <c r="F125" s="55"/>
      <c r="G125" s="55"/>
      <c r="H125" s="55"/>
      <c r="I125" s="55"/>
    </row>
    <row r="126" spans="1:9" x14ac:dyDescent="0.35">
      <c r="A126" s="75"/>
      <c r="B126" s="76"/>
      <c r="C126" s="55"/>
      <c r="D126" s="55"/>
      <c r="E126" s="55"/>
      <c r="F126" s="55"/>
      <c r="G126" s="55"/>
      <c r="H126" s="55"/>
      <c r="I126" s="55"/>
    </row>
    <row r="127" spans="1:9" x14ac:dyDescent="0.35">
      <c r="A127" s="75"/>
      <c r="B127" s="76"/>
      <c r="C127" s="55"/>
      <c r="D127" s="55"/>
      <c r="E127" s="55"/>
      <c r="F127" s="55"/>
      <c r="G127" s="55"/>
      <c r="H127" s="55"/>
      <c r="I127" s="55"/>
    </row>
    <row r="128" spans="1:9" x14ac:dyDescent="0.35">
      <c r="A128" s="75"/>
      <c r="B128" s="76"/>
      <c r="C128" s="55"/>
      <c r="D128" s="55"/>
      <c r="E128" s="55"/>
      <c r="F128" s="55"/>
      <c r="G128" s="55"/>
      <c r="H128" s="55"/>
      <c r="I128" s="55"/>
    </row>
    <row r="129" spans="1:9" x14ac:dyDescent="0.35">
      <c r="A129" s="75"/>
      <c r="B129" s="76"/>
      <c r="C129" s="55"/>
      <c r="D129" s="55"/>
      <c r="E129" s="55"/>
      <c r="F129" s="55"/>
      <c r="G129" s="55"/>
      <c r="H129" s="55"/>
      <c r="I129" s="55"/>
    </row>
    <row r="130" spans="1:9" x14ac:dyDescent="0.35">
      <c r="A130" s="75"/>
      <c r="B130" s="76"/>
      <c r="C130" s="55"/>
      <c r="D130" s="55"/>
      <c r="E130" s="55"/>
      <c r="F130" s="55"/>
      <c r="G130" s="55"/>
      <c r="H130" s="55"/>
      <c r="I130" s="55"/>
    </row>
    <row r="131" spans="1:9" x14ac:dyDescent="0.35">
      <c r="A131" s="75"/>
      <c r="B131" s="76"/>
      <c r="C131" s="55"/>
      <c r="D131" s="55"/>
      <c r="E131" s="55"/>
      <c r="F131" s="55"/>
      <c r="G131" s="55"/>
      <c r="H131" s="55"/>
      <c r="I131" s="55"/>
    </row>
    <row r="132" spans="1:9" x14ac:dyDescent="0.35">
      <c r="A132" s="75"/>
      <c r="B132" s="76"/>
      <c r="C132" s="55"/>
      <c r="D132" s="55"/>
      <c r="E132" s="55"/>
      <c r="F132" s="55"/>
      <c r="G132" s="55"/>
      <c r="H132" s="55"/>
      <c r="I132" s="55"/>
    </row>
    <row r="133" spans="1:9" x14ac:dyDescent="0.35">
      <c r="A133" s="75"/>
      <c r="B133" s="76"/>
      <c r="C133" s="55"/>
      <c r="D133" s="55"/>
      <c r="E133" s="55"/>
      <c r="F133" s="55"/>
      <c r="G133" s="55"/>
      <c r="H133" s="55"/>
      <c r="I133" s="55"/>
    </row>
    <row r="134" spans="1:9" x14ac:dyDescent="0.35">
      <c r="A134" s="75"/>
      <c r="B134" s="76"/>
      <c r="C134" s="55"/>
      <c r="D134" s="55"/>
      <c r="E134" s="55"/>
      <c r="F134" s="55"/>
      <c r="G134" s="55"/>
      <c r="H134" s="55"/>
      <c r="I134" s="55"/>
    </row>
    <row r="135" spans="1:9" x14ac:dyDescent="0.35">
      <c r="A135" s="75"/>
      <c r="B135" s="76"/>
      <c r="C135" s="55"/>
      <c r="D135" s="55"/>
      <c r="E135" s="55"/>
      <c r="F135" s="55"/>
      <c r="G135" s="55"/>
      <c r="H135" s="55"/>
      <c r="I135" s="55"/>
    </row>
    <row r="136" spans="1:9" x14ac:dyDescent="0.35">
      <c r="A136" s="75"/>
      <c r="B136" s="76"/>
      <c r="C136" s="55"/>
      <c r="D136" s="55"/>
      <c r="E136" s="55"/>
      <c r="F136" s="55"/>
      <c r="G136" s="55"/>
      <c r="H136" s="55"/>
      <c r="I136" s="55"/>
    </row>
    <row r="137" spans="1:9" x14ac:dyDescent="0.35">
      <c r="A137" s="75"/>
      <c r="B137" s="76"/>
      <c r="C137" s="55"/>
      <c r="D137" s="55"/>
      <c r="E137" s="55"/>
      <c r="F137" s="55"/>
      <c r="G137" s="55"/>
      <c r="H137" s="55"/>
      <c r="I137" s="55"/>
    </row>
    <row r="138" spans="1:9" x14ac:dyDescent="0.35">
      <c r="A138" s="75"/>
      <c r="B138" s="76"/>
      <c r="C138" s="55"/>
      <c r="D138" s="55"/>
      <c r="E138" s="55"/>
      <c r="F138" s="55"/>
      <c r="G138" s="55"/>
      <c r="H138" s="55"/>
      <c r="I138" s="55"/>
    </row>
    <row r="139" spans="1:9" x14ac:dyDescent="0.35">
      <c r="A139" s="75"/>
      <c r="B139" s="76"/>
      <c r="C139" s="55"/>
      <c r="D139" s="55"/>
      <c r="E139" s="55"/>
      <c r="F139" s="55"/>
      <c r="G139" s="55"/>
      <c r="H139" s="55"/>
      <c r="I139" s="55"/>
    </row>
    <row r="140" spans="1:9" x14ac:dyDescent="0.35">
      <c r="A140" s="75"/>
      <c r="B140" s="76"/>
      <c r="C140" s="55"/>
      <c r="D140" s="55"/>
      <c r="E140" s="55"/>
      <c r="F140" s="55"/>
      <c r="G140" s="55"/>
      <c r="H140" s="55"/>
      <c r="I140" s="55"/>
    </row>
    <row r="141" spans="1:9" x14ac:dyDescent="0.35">
      <c r="A141" s="75"/>
      <c r="B141" s="76"/>
      <c r="C141" s="55"/>
      <c r="D141" s="55"/>
      <c r="E141" s="55"/>
      <c r="F141" s="55"/>
      <c r="G141" s="55"/>
      <c r="H141" s="55"/>
      <c r="I141" s="55"/>
    </row>
    <row r="142" spans="1:9" x14ac:dyDescent="0.35">
      <c r="A142" s="75"/>
      <c r="B142" s="76"/>
      <c r="C142" s="55"/>
      <c r="D142" s="55"/>
      <c r="E142" s="55"/>
      <c r="F142" s="55"/>
      <c r="G142" s="55"/>
      <c r="H142" s="55"/>
      <c r="I142" s="55"/>
    </row>
    <row r="143" spans="1:9" x14ac:dyDescent="0.35">
      <c r="A143" s="75"/>
      <c r="B143" s="76"/>
      <c r="C143" s="55"/>
      <c r="D143" s="55"/>
      <c r="E143" s="55"/>
      <c r="F143" s="55"/>
      <c r="G143" s="55"/>
      <c r="H143" s="55"/>
      <c r="I143" s="55"/>
    </row>
    <row r="144" spans="1:9" x14ac:dyDescent="0.35">
      <c r="A144" s="75"/>
      <c r="B144" s="76"/>
      <c r="C144" s="55"/>
      <c r="D144" s="55"/>
      <c r="E144" s="55"/>
      <c r="F144" s="55"/>
      <c r="G144" s="55"/>
      <c r="H144" s="55"/>
      <c r="I144" s="55"/>
    </row>
    <row r="145" spans="1:9" x14ac:dyDescent="0.35">
      <c r="A145" s="75"/>
      <c r="B145" s="76"/>
      <c r="C145" s="55"/>
      <c r="D145" s="55"/>
      <c r="E145" s="55"/>
      <c r="F145" s="55"/>
      <c r="G145" s="55"/>
      <c r="H145" s="55"/>
      <c r="I145" s="55"/>
    </row>
    <row r="146" spans="1:9" x14ac:dyDescent="0.35">
      <c r="A146" s="75"/>
      <c r="B146" s="76"/>
      <c r="C146" s="55"/>
      <c r="D146" s="55"/>
      <c r="E146" s="55"/>
      <c r="F146" s="55"/>
      <c r="G146" s="55"/>
      <c r="H146" s="55"/>
      <c r="I146" s="55"/>
    </row>
    <row r="147" spans="1:9" x14ac:dyDescent="0.35">
      <c r="A147" s="75"/>
      <c r="B147" s="76"/>
      <c r="C147" s="55"/>
      <c r="D147" s="55"/>
      <c r="E147" s="55"/>
      <c r="F147" s="55"/>
      <c r="G147" s="55"/>
      <c r="H147" s="55"/>
      <c r="I147" s="55"/>
    </row>
    <row r="148" spans="1:9" x14ac:dyDescent="0.35">
      <c r="A148" s="75"/>
      <c r="B148" s="76"/>
      <c r="C148" s="55"/>
      <c r="D148" s="55"/>
      <c r="E148" s="55"/>
      <c r="F148" s="55"/>
      <c r="G148" s="55"/>
      <c r="H148" s="55"/>
      <c r="I148" s="55"/>
    </row>
    <row r="149" spans="1:9" x14ac:dyDescent="0.35">
      <c r="A149" s="75"/>
      <c r="B149" s="76"/>
      <c r="C149" s="55"/>
      <c r="D149" s="55"/>
      <c r="E149" s="55"/>
      <c r="F149" s="55"/>
      <c r="G149" s="55"/>
      <c r="H149" s="55"/>
      <c r="I149" s="55"/>
    </row>
    <row r="150" spans="1:9" x14ac:dyDescent="0.35">
      <c r="A150" s="75"/>
      <c r="B150" s="76"/>
      <c r="C150" s="55"/>
      <c r="D150" s="55"/>
      <c r="E150" s="55"/>
      <c r="F150" s="55"/>
      <c r="G150" s="55"/>
      <c r="H150" s="55"/>
      <c r="I150" s="55"/>
    </row>
    <row r="151" spans="1:9" x14ac:dyDescent="0.35">
      <c r="A151" s="75"/>
      <c r="B151" s="76"/>
      <c r="C151" s="55"/>
      <c r="D151" s="55"/>
      <c r="E151" s="55"/>
      <c r="F151" s="55"/>
      <c r="G151" s="55"/>
      <c r="H151" s="55"/>
      <c r="I151" s="55"/>
    </row>
    <row r="152" spans="1:9" x14ac:dyDescent="0.35">
      <c r="A152" s="75"/>
      <c r="B152" s="76"/>
      <c r="C152" s="55"/>
      <c r="D152" s="55"/>
      <c r="E152" s="55"/>
      <c r="F152" s="55"/>
      <c r="G152" s="55"/>
      <c r="H152" s="55"/>
      <c r="I152" s="55"/>
    </row>
    <row r="153" spans="1:9" x14ac:dyDescent="0.35">
      <c r="A153" s="75"/>
      <c r="B153" s="76"/>
      <c r="C153" s="55"/>
      <c r="D153" s="55"/>
      <c r="E153" s="55"/>
      <c r="F153" s="55"/>
      <c r="G153" s="55"/>
      <c r="H153" s="55"/>
      <c r="I153" s="55"/>
    </row>
    <row r="154" spans="1:9" x14ac:dyDescent="0.35">
      <c r="A154" s="75"/>
      <c r="B154" s="76"/>
      <c r="C154" s="55"/>
      <c r="D154" s="55"/>
      <c r="E154" s="55"/>
      <c r="F154" s="55"/>
      <c r="G154" s="55"/>
      <c r="H154" s="55"/>
      <c r="I154" s="55"/>
    </row>
    <row r="155" spans="1:9" x14ac:dyDescent="0.35">
      <c r="A155" s="75"/>
      <c r="B155" s="76"/>
      <c r="C155" s="55"/>
      <c r="D155" s="55"/>
      <c r="E155" s="55"/>
      <c r="F155" s="55"/>
      <c r="G155" s="55"/>
      <c r="H155" s="55"/>
      <c r="I155" s="55"/>
    </row>
    <row r="156" spans="1:9" x14ac:dyDescent="0.35">
      <c r="A156" s="75"/>
      <c r="B156" s="76"/>
      <c r="C156" s="55"/>
      <c r="D156" s="55"/>
      <c r="E156" s="55"/>
      <c r="F156" s="55"/>
      <c r="G156" s="55"/>
      <c r="H156" s="55"/>
      <c r="I156" s="55"/>
    </row>
    <row r="157" spans="1:9" x14ac:dyDescent="0.35">
      <c r="A157" s="75"/>
      <c r="B157" s="76"/>
      <c r="C157" s="55"/>
      <c r="D157" s="55"/>
      <c r="E157" s="55"/>
      <c r="F157" s="55"/>
      <c r="G157" s="55"/>
      <c r="H157" s="55"/>
      <c r="I157" s="55"/>
    </row>
    <row r="158" spans="1:9" x14ac:dyDescent="0.35">
      <c r="A158" s="75"/>
      <c r="B158" s="76"/>
      <c r="C158" s="55"/>
      <c r="D158" s="55"/>
      <c r="E158" s="55"/>
      <c r="F158" s="55"/>
      <c r="G158" s="55"/>
      <c r="H158" s="55"/>
      <c r="I158" s="55"/>
    </row>
    <row r="159" spans="1:9" x14ac:dyDescent="0.35">
      <c r="A159" s="75"/>
      <c r="B159" s="76"/>
      <c r="C159" s="55"/>
      <c r="D159" s="55"/>
      <c r="E159" s="55"/>
      <c r="F159" s="55"/>
      <c r="G159" s="55"/>
      <c r="H159" s="55"/>
      <c r="I159" s="55"/>
    </row>
    <row r="160" spans="1:9" x14ac:dyDescent="0.35">
      <c r="A160" s="75"/>
      <c r="B160" s="76"/>
      <c r="C160" s="55"/>
      <c r="D160" s="55"/>
      <c r="E160" s="55"/>
      <c r="F160" s="55"/>
      <c r="G160" s="55"/>
      <c r="H160" s="55"/>
      <c r="I160" s="55"/>
    </row>
    <row r="161" spans="1:9" x14ac:dyDescent="0.35">
      <c r="A161" s="75"/>
      <c r="B161" s="76"/>
      <c r="C161" s="55"/>
      <c r="D161" s="55"/>
      <c r="E161" s="55"/>
      <c r="F161" s="55"/>
      <c r="G161" s="55"/>
      <c r="H161" s="55"/>
      <c r="I161" s="55"/>
    </row>
    <row r="162" spans="1:9" x14ac:dyDescent="0.35">
      <c r="A162" s="75"/>
      <c r="B162" s="76"/>
      <c r="C162" s="55"/>
      <c r="D162" s="55"/>
      <c r="E162" s="55"/>
      <c r="F162" s="55"/>
      <c r="G162" s="55"/>
      <c r="H162" s="55"/>
      <c r="I162" s="55"/>
    </row>
    <row r="163" spans="1:9" x14ac:dyDescent="0.35">
      <c r="A163" s="75"/>
      <c r="B163" s="76"/>
      <c r="C163" s="55"/>
      <c r="D163" s="55"/>
      <c r="E163" s="55"/>
      <c r="F163" s="55"/>
      <c r="G163" s="55"/>
      <c r="H163" s="55"/>
      <c r="I163" s="55"/>
    </row>
    <row r="164" spans="1:9" x14ac:dyDescent="0.35">
      <c r="A164" s="75"/>
      <c r="B164" s="76"/>
      <c r="C164" s="55"/>
      <c r="D164" s="55"/>
      <c r="E164" s="55"/>
      <c r="F164" s="55"/>
      <c r="G164" s="55"/>
      <c r="H164" s="55"/>
      <c r="I164" s="55"/>
    </row>
    <row r="165" spans="1:9" x14ac:dyDescent="0.35">
      <c r="A165" s="75"/>
      <c r="B165" s="76"/>
      <c r="C165" s="55"/>
      <c r="D165" s="55"/>
      <c r="E165" s="55"/>
      <c r="F165" s="55"/>
      <c r="G165" s="55"/>
      <c r="H165" s="55"/>
      <c r="I165" s="55"/>
    </row>
    <row r="166" spans="1:9" x14ac:dyDescent="0.35">
      <c r="A166" s="75"/>
      <c r="B166" s="76"/>
      <c r="C166" s="55"/>
      <c r="D166" s="55"/>
      <c r="E166" s="55"/>
      <c r="F166" s="55"/>
      <c r="G166" s="55"/>
      <c r="H166" s="55"/>
      <c r="I166" s="55"/>
    </row>
    <row r="167" spans="1:9" x14ac:dyDescent="0.35">
      <c r="A167" s="75"/>
      <c r="B167" s="76"/>
      <c r="C167" s="55"/>
      <c r="D167" s="55"/>
      <c r="E167" s="55"/>
      <c r="F167" s="55"/>
      <c r="G167" s="55"/>
      <c r="H167" s="55"/>
      <c r="I167" s="55"/>
    </row>
    <row r="168" spans="1:9" x14ac:dyDescent="0.35">
      <c r="A168" s="75"/>
      <c r="B168" s="76"/>
      <c r="C168" s="55"/>
      <c r="D168" s="55"/>
      <c r="E168" s="55"/>
      <c r="F168" s="55"/>
      <c r="G168" s="55"/>
      <c r="H168" s="55"/>
      <c r="I168" s="55"/>
    </row>
    <row r="169" spans="1:9" x14ac:dyDescent="0.35">
      <c r="A169" s="75"/>
      <c r="B169" s="76"/>
      <c r="C169" s="55"/>
      <c r="D169" s="55"/>
      <c r="E169" s="55"/>
      <c r="F169" s="55"/>
      <c r="G169" s="55"/>
      <c r="H169" s="55"/>
      <c r="I169" s="55"/>
    </row>
    <row r="170" spans="1:9" x14ac:dyDescent="0.35">
      <c r="A170" s="75"/>
      <c r="B170" s="76"/>
      <c r="C170" s="55"/>
      <c r="D170" s="55"/>
      <c r="E170" s="55"/>
      <c r="F170" s="55"/>
      <c r="G170" s="55"/>
      <c r="H170" s="55"/>
      <c r="I170" s="55"/>
    </row>
    <row r="171" spans="1:9" x14ac:dyDescent="0.35">
      <c r="A171" s="75"/>
      <c r="B171" s="76"/>
      <c r="C171" s="55"/>
      <c r="D171" s="55"/>
      <c r="E171" s="55"/>
      <c r="F171" s="55"/>
      <c r="G171" s="55"/>
      <c r="H171" s="55"/>
      <c r="I171" s="55"/>
    </row>
    <row r="172" spans="1:9" x14ac:dyDescent="0.35">
      <c r="A172" s="75"/>
      <c r="B172" s="76"/>
      <c r="C172" s="55"/>
      <c r="D172" s="55"/>
      <c r="E172" s="55"/>
      <c r="F172" s="55"/>
      <c r="G172" s="55"/>
      <c r="H172" s="55"/>
      <c r="I172" s="55"/>
    </row>
    <row r="173" spans="1:9" x14ac:dyDescent="0.35">
      <c r="A173" s="75"/>
      <c r="B173" s="76"/>
      <c r="C173" s="55"/>
      <c r="D173" s="55"/>
      <c r="E173" s="55"/>
      <c r="F173" s="55"/>
      <c r="G173" s="55"/>
      <c r="H173" s="55"/>
      <c r="I173" s="55"/>
    </row>
    <row r="174" spans="1:9" x14ac:dyDescent="0.35">
      <c r="A174" s="75"/>
      <c r="B174" s="76"/>
      <c r="C174" s="55"/>
      <c r="D174" s="55"/>
      <c r="E174" s="55"/>
      <c r="F174" s="55"/>
      <c r="G174" s="55"/>
      <c r="H174" s="55"/>
      <c r="I174" s="55"/>
    </row>
    <row r="175" spans="1:9" x14ac:dyDescent="0.35">
      <c r="A175" s="75"/>
      <c r="B175" s="76"/>
      <c r="C175" s="55"/>
      <c r="D175" s="55"/>
      <c r="E175" s="55"/>
      <c r="F175" s="55"/>
      <c r="G175" s="55"/>
      <c r="H175" s="55"/>
      <c r="I175" s="55"/>
    </row>
    <row r="176" spans="1:9" x14ac:dyDescent="0.35">
      <c r="A176" s="75"/>
      <c r="B176" s="76"/>
      <c r="C176" s="55"/>
      <c r="D176" s="55"/>
      <c r="E176" s="55"/>
      <c r="F176" s="55"/>
      <c r="G176" s="55"/>
      <c r="H176" s="55"/>
      <c r="I176" s="55"/>
    </row>
    <row r="177" spans="1:9" x14ac:dyDescent="0.35">
      <c r="A177" s="75"/>
      <c r="B177" s="76"/>
      <c r="C177" s="55"/>
      <c r="D177" s="55"/>
      <c r="E177" s="55"/>
      <c r="F177" s="55"/>
      <c r="G177" s="55"/>
      <c r="H177" s="55"/>
      <c r="I177" s="55"/>
    </row>
    <row r="178" spans="1:9" x14ac:dyDescent="0.35">
      <c r="A178" s="75"/>
      <c r="B178" s="76"/>
      <c r="C178" s="55"/>
      <c r="D178" s="55"/>
      <c r="E178" s="55"/>
      <c r="F178" s="55"/>
      <c r="G178" s="55"/>
      <c r="H178" s="55"/>
      <c r="I178" s="55"/>
    </row>
    <row r="179" spans="1:9" x14ac:dyDescent="0.35">
      <c r="A179" s="75"/>
      <c r="B179" s="76"/>
      <c r="C179" s="55"/>
      <c r="D179" s="55"/>
      <c r="E179" s="55"/>
      <c r="F179" s="55"/>
      <c r="G179" s="55"/>
      <c r="H179" s="55"/>
      <c r="I179" s="55"/>
    </row>
    <row r="180" spans="1:9" x14ac:dyDescent="0.35">
      <c r="A180" s="75"/>
      <c r="B180" s="76"/>
      <c r="C180" s="55"/>
      <c r="D180" s="55"/>
      <c r="E180" s="55"/>
      <c r="F180" s="55"/>
      <c r="G180" s="55"/>
      <c r="H180" s="55"/>
      <c r="I180" s="55"/>
    </row>
    <row r="181" spans="1:9" x14ac:dyDescent="0.35">
      <c r="A181" s="75"/>
      <c r="B181" s="76"/>
      <c r="C181" s="55"/>
      <c r="D181" s="55"/>
      <c r="E181" s="55"/>
      <c r="F181" s="55"/>
      <c r="G181" s="55"/>
      <c r="H181" s="55"/>
      <c r="I181" s="55"/>
    </row>
    <row r="182" spans="1:9" x14ac:dyDescent="0.35">
      <c r="A182" s="75"/>
      <c r="B182" s="76"/>
      <c r="C182" s="55"/>
      <c r="D182" s="55"/>
      <c r="E182" s="55"/>
      <c r="F182" s="55"/>
      <c r="G182" s="55"/>
      <c r="H182" s="55"/>
      <c r="I182" s="55"/>
    </row>
    <row r="183" spans="1:9" x14ac:dyDescent="0.35">
      <c r="A183" s="75"/>
      <c r="B183" s="76"/>
      <c r="C183" s="55"/>
      <c r="D183" s="55"/>
      <c r="E183" s="55"/>
      <c r="F183" s="55"/>
      <c r="G183" s="55"/>
      <c r="H183" s="55"/>
      <c r="I183" s="55"/>
    </row>
    <row r="184" spans="1:9" x14ac:dyDescent="0.35">
      <c r="A184" s="75"/>
      <c r="B184" s="76"/>
      <c r="C184" s="55"/>
      <c r="D184" s="55"/>
      <c r="E184" s="55"/>
      <c r="F184" s="55"/>
      <c r="G184" s="55"/>
      <c r="H184" s="55"/>
      <c r="I184" s="55"/>
    </row>
    <row r="185" spans="1:9" x14ac:dyDescent="0.35">
      <c r="A185" s="75"/>
      <c r="B185" s="76"/>
      <c r="C185" s="55"/>
      <c r="D185" s="55"/>
      <c r="E185" s="55"/>
      <c r="F185" s="55"/>
      <c r="G185" s="55"/>
      <c r="H185" s="55"/>
      <c r="I185" s="55"/>
    </row>
    <row r="186" spans="1:9" x14ac:dyDescent="0.35">
      <c r="A186" s="75"/>
      <c r="B186" s="76"/>
      <c r="C186" s="55"/>
      <c r="D186" s="55"/>
      <c r="E186" s="55"/>
      <c r="F186" s="55"/>
      <c r="G186" s="55"/>
      <c r="H186" s="55"/>
      <c r="I186" s="55"/>
    </row>
    <row r="187" spans="1:9" x14ac:dyDescent="0.35">
      <c r="A187" s="75"/>
      <c r="B187" s="76"/>
      <c r="C187" s="55"/>
      <c r="D187" s="55"/>
      <c r="E187" s="55"/>
      <c r="F187" s="55"/>
      <c r="G187" s="55"/>
      <c r="H187" s="55"/>
      <c r="I187" s="55"/>
    </row>
    <row r="188" spans="1:9" x14ac:dyDescent="0.35">
      <c r="A188" s="75"/>
      <c r="B188" s="76"/>
      <c r="C188" s="55"/>
      <c r="D188" s="55"/>
      <c r="E188" s="55"/>
      <c r="F188" s="55"/>
      <c r="G188" s="55"/>
      <c r="H188" s="55"/>
      <c r="I188" s="55"/>
    </row>
    <row r="189" spans="1:9" x14ac:dyDescent="0.35">
      <c r="A189" s="75"/>
      <c r="B189" s="76"/>
      <c r="C189" s="55"/>
      <c r="D189" s="55"/>
      <c r="E189" s="55"/>
      <c r="F189" s="55"/>
      <c r="G189" s="55"/>
      <c r="H189" s="55"/>
      <c r="I189" s="55"/>
    </row>
    <row r="190" spans="1:9" x14ac:dyDescent="0.35">
      <c r="A190" s="75"/>
      <c r="B190" s="76"/>
      <c r="C190" s="55"/>
      <c r="D190" s="55"/>
      <c r="E190" s="55"/>
      <c r="F190" s="55"/>
      <c r="G190" s="55"/>
      <c r="H190" s="55"/>
      <c r="I190" s="55"/>
    </row>
    <row r="191" spans="1:9" x14ac:dyDescent="0.35">
      <c r="A191" s="75"/>
      <c r="B191" s="76"/>
      <c r="C191" s="55"/>
      <c r="D191" s="55"/>
      <c r="E191" s="55"/>
      <c r="F191" s="55"/>
      <c r="G191" s="55"/>
      <c r="H191" s="55"/>
      <c r="I191" s="55"/>
    </row>
    <row r="192" spans="1:9" x14ac:dyDescent="0.35">
      <c r="A192" s="75"/>
      <c r="B192" s="76"/>
      <c r="C192" s="55"/>
      <c r="D192" s="55"/>
      <c r="E192" s="55"/>
      <c r="F192" s="55"/>
      <c r="G192" s="55"/>
      <c r="H192" s="55"/>
      <c r="I192" s="55"/>
    </row>
    <row r="193" spans="1:9" x14ac:dyDescent="0.35">
      <c r="A193" s="75"/>
      <c r="B193" s="76"/>
      <c r="C193" s="55"/>
      <c r="D193" s="55"/>
      <c r="E193" s="55"/>
      <c r="F193" s="55"/>
      <c r="G193" s="55"/>
      <c r="H193" s="55"/>
      <c r="I193" s="55"/>
    </row>
    <row r="194" spans="1:9" x14ac:dyDescent="0.35">
      <c r="A194" s="75"/>
      <c r="B194" s="76"/>
      <c r="C194" s="55"/>
      <c r="D194" s="55"/>
      <c r="E194" s="55"/>
      <c r="F194" s="55"/>
      <c r="G194" s="55"/>
      <c r="H194" s="55"/>
      <c r="I194" s="55"/>
    </row>
    <row r="195" spans="1:9" x14ac:dyDescent="0.35">
      <c r="A195" s="75"/>
      <c r="B195" s="76"/>
      <c r="C195" s="55"/>
      <c r="D195" s="55"/>
      <c r="E195" s="55"/>
      <c r="F195" s="55"/>
      <c r="G195" s="55"/>
      <c r="H195" s="55"/>
      <c r="I195" s="55"/>
    </row>
    <row r="196" spans="1:9" x14ac:dyDescent="0.35">
      <c r="A196" s="75"/>
      <c r="B196" s="76"/>
      <c r="C196" s="55"/>
      <c r="D196" s="55"/>
      <c r="E196" s="55"/>
      <c r="F196" s="55"/>
      <c r="G196" s="55"/>
      <c r="H196" s="55"/>
      <c r="I196" s="55"/>
    </row>
  </sheetData>
  <conditionalFormatting sqref="G2:G52">
    <cfRule type="expression" dxfId="18" priority="8">
      <formula>G2&lt;6</formula>
    </cfRule>
  </conditionalFormatting>
  <conditionalFormatting sqref="H2:H52">
    <cfRule type="expression" dxfId="17" priority="6">
      <formula>H2="True"</formula>
    </cfRule>
    <cfRule type="expression" dxfId="16" priority="7">
      <formula>H2="False"</formula>
    </cfRule>
  </conditionalFormatting>
  <conditionalFormatting sqref="I2:I52">
    <cfRule type="expression" dxfId="15" priority="4">
      <formula>I2="False"</formula>
    </cfRule>
    <cfRule type="expression" dxfId="14" priority="5">
      <formula>$I2="True"</formula>
    </cfRule>
  </conditionalFormatting>
  <conditionalFormatting sqref="J2:J52">
    <cfRule type="expression" dxfId="13" priority="2">
      <formula>$J2="False"</formula>
    </cfRule>
    <cfRule type="expression" dxfId="12" priority="3">
      <formula>$J2="True"</formula>
    </cfRule>
  </conditionalFormatting>
  <conditionalFormatting sqref="F2:F52">
    <cfRule type="expression" dxfId="11" priority="1">
      <formula>F2&lt;3</formula>
    </cfRule>
  </conditionalFormatting>
  <pageMargins left="0.7" right="0.7" top="0.75" bottom="0.75" header="0.3" footer="0.3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6">
    <tabColor rgb="FFFFC000"/>
  </sheetPr>
  <dimension ref="A1:I52"/>
  <sheetViews>
    <sheetView workbookViewId="0">
      <selection activeCell="H1" sqref="H1"/>
    </sheetView>
  </sheetViews>
  <sheetFormatPr baseColWidth="10" defaultColWidth="9.1796875" defaultRowHeight="14.5" x14ac:dyDescent="0.35"/>
  <cols>
    <col min="1" max="1" width="3" style="126" bestFit="1" customWidth="1"/>
    <col min="2" max="2" width="15" style="126" bestFit="1" customWidth="1"/>
    <col min="3" max="3" width="3" style="126" bestFit="1" customWidth="1"/>
    <col min="4" max="4" width="4.81640625" style="126" bestFit="1" customWidth="1"/>
    <col min="5" max="5" width="13.81640625" style="126" bestFit="1" customWidth="1"/>
    <col min="6" max="6" width="9.54296875" style="126" bestFit="1" customWidth="1"/>
    <col min="7" max="7" width="5.54296875" style="126" bestFit="1" customWidth="1"/>
    <col min="8" max="8" width="9.1796875" style="126" customWidth="1"/>
    <col min="9" max="9" width="12.7265625" style="126" bestFit="1" customWidth="1"/>
    <col min="10" max="10" width="9.1796875" style="126" customWidth="1"/>
    <col min="11" max="11" width="9.54296875" style="126" bestFit="1" customWidth="1"/>
    <col min="12" max="41" width="9.1796875" style="126" customWidth="1"/>
    <col min="42" max="16384" width="9.1796875" style="126"/>
  </cols>
  <sheetData>
    <row r="1" spans="1:9" x14ac:dyDescent="0.35">
      <c r="B1" s="145" t="s">
        <v>205</v>
      </c>
      <c r="C1" s="145" t="s">
        <v>200</v>
      </c>
      <c r="D1" s="145" t="s">
        <v>206</v>
      </c>
      <c r="E1" s="145" t="s">
        <v>207</v>
      </c>
      <c r="F1" s="145" t="s">
        <v>208</v>
      </c>
      <c r="G1" s="145" t="s">
        <v>209</v>
      </c>
    </row>
    <row r="2" spans="1:9" x14ac:dyDescent="0.35">
      <c r="A2" s="145">
        <v>0</v>
      </c>
      <c r="B2" s="126" t="s">
        <v>210</v>
      </c>
      <c r="C2" s="181">
        <v>7</v>
      </c>
      <c r="D2" s="181">
        <v>6</v>
      </c>
      <c r="E2" s="126" t="s">
        <v>211</v>
      </c>
      <c r="F2" s="126" t="s">
        <v>212</v>
      </c>
      <c r="G2" s="126" t="s">
        <v>212</v>
      </c>
      <c r="H2" s="83"/>
      <c r="I2" s="83"/>
    </row>
    <row r="3" spans="1:9" x14ac:dyDescent="0.35">
      <c r="A3" s="145">
        <v>1</v>
      </c>
      <c r="B3" s="126" t="s">
        <v>213</v>
      </c>
      <c r="C3" s="181">
        <v>5</v>
      </c>
      <c r="D3" s="181">
        <v>6</v>
      </c>
      <c r="E3" s="126" t="s">
        <v>211</v>
      </c>
      <c r="F3" s="126" t="s">
        <v>212</v>
      </c>
      <c r="G3" s="126" t="s">
        <v>212</v>
      </c>
    </row>
    <row r="4" spans="1:9" x14ac:dyDescent="0.35">
      <c r="A4" s="145">
        <v>2</v>
      </c>
      <c r="B4" s="126" t="s">
        <v>214</v>
      </c>
      <c r="C4" s="181">
        <v>9</v>
      </c>
      <c r="D4" s="181">
        <v>6</v>
      </c>
      <c r="E4" s="126" t="s">
        <v>211</v>
      </c>
      <c r="F4" s="126" t="s">
        <v>212</v>
      </c>
      <c r="G4" s="126" t="s">
        <v>212</v>
      </c>
    </row>
    <row r="5" spans="1:9" x14ac:dyDescent="0.35">
      <c r="A5" s="145">
        <v>3</v>
      </c>
      <c r="B5" s="126" t="s">
        <v>215</v>
      </c>
      <c r="C5" s="181">
        <v>3</v>
      </c>
      <c r="D5" s="181">
        <v>6</v>
      </c>
      <c r="E5" s="126" t="s">
        <v>211</v>
      </c>
      <c r="F5" s="126" t="s">
        <v>212</v>
      </c>
      <c r="G5" s="126" t="s">
        <v>211</v>
      </c>
    </row>
    <row r="6" spans="1:9" x14ac:dyDescent="0.35">
      <c r="A6" s="145">
        <v>4</v>
      </c>
      <c r="B6" s="126" t="s">
        <v>216</v>
      </c>
      <c r="C6" s="181">
        <v>6</v>
      </c>
      <c r="D6" s="181">
        <v>6</v>
      </c>
      <c r="E6" s="126" t="s">
        <v>211</v>
      </c>
      <c r="F6" s="126" t="s">
        <v>212</v>
      </c>
      <c r="G6" s="126" t="s">
        <v>212</v>
      </c>
    </row>
    <row r="7" spans="1:9" x14ac:dyDescent="0.35">
      <c r="A7" s="145">
        <v>5</v>
      </c>
      <c r="B7" s="126" t="s">
        <v>217</v>
      </c>
      <c r="C7" s="181">
        <v>8</v>
      </c>
      <c r="D7" s="181">
        <v>6</v>
      </c>
      <c r="E7" s="126" t="s">
        <v>211</v>
      </c>
      <c r="F7" s="126" t="s">
        <v>212</v>
      </c>
      <c r="G7" s="126" t="s">
        <v>211</v>
      </c>
    </row>
    <row r="8" spans="1:9" x14ac:dyDescent="0.35">
      <c r="A8" s="145">
        <v>6</v>
      </c>
      <c r="B8" s="126" t="s">
        <v>218</v>
      </c>
      <c r="C8" s="181">
        <v>8</v>
      </c>
      <c r="D8" s="181">
        <v>6</v>
      </c>
      <c r="E8" s="126" t="s">
        <v>211</v>
      </c>
      <c r="F8" s="126" t="s">
        <v>212</v>
      </c>
      <c r="G8" s="126" t="s">
        <v>212</v>
      </c>
    </row>
    <row r="9" spans="1:9" x14ac:dyDescent="0.35">
      <c r="A9" s="145">
        <v>7</v>
      </c>
      <c r="B9" s="126" t="s">
        <v>219</v>
      </c>
      <c r="C9" s="181">
        <v>3</v>
      </c>
      <c r="D9" s="181">
        <v>6</v>
      </c>
      <c r="E9" s="126" t="s">
        <v>211</v>
      </c>
      <c r="F9" s="126" t="s">
        <v>212</v>
      </c>
      <c r="G9" s="126" t="s">
        <v>212</v>
      </c>
    </row>
    <row r="10" spans="1:9" x14ac:dyDescent="0.35">
      <c r="A10" s="145">
        <v>8</v>
      </c>
      <c r="B10" s="126" t="s">
        <v>220</v>
      </c>
      <c r="C10" s="181">
        <v>5</v>
      </c>
      <c r="D10" s="181">
        <v>6</v>
      </c>
      <c r="E10" s="126" t="s">
        <v>211</v>
      </c>
      <c r="F10" s="126" t="s">
        <v>212</v>
      </c>
      <c r="G10" s="126" t="s">
        <v>212</v>
      </c>
    </row>
    <row r="11" spans="1:9" x14ac:dyDescent="0.35">
      <c r="A11" s="145">
        <v>9</v>
      </c>
      <c r="B11" s="126" t="s">
        <v>221</v>
      </c>
      <c r="C11" s="181">
        <v>3</v>
      </c>
      <c r="D11" s="181">
        <v>6</v>
      </c>
      <c r="E11" s="126" t="s">
        <v>211</v>
      </c>
      <c r="F11" s="126" t="s">
        <v>212</v>
      </c>
      <c r="G11" s="126" t="s">
        <v>212</v>
      </c>
    </row>
    <row r="12" spans="1:9" x14ac:dyDescent="0.35">
      <c r="A12" s="145">
        <v>10</v>
      </c>
      <c r="B12" s="126" t="s">
        <v>222</v>
      </c>
      <c r="C12" s="181">
        <v>6</v>
      </c>
      <c r="D12" s="181">
        <v>6</v>
      </c>
      <c r="E12" s="126" t="s">
        <v>211</v>
      </c>
      <c r="F12" s="126" t="s">
        <v>212</v>
      </c>
      <c r="G12" s="126" t="s">
        <v>212</v>
      </c>
    </row>
    <row r="13" spans="1:9" x14ac:dyDescent="0.35">
      <c r="A13" s="145">
        <v>11</v>
      </c>
      <c r="B13" s="126" t="s">
        <v>223</v>
      </c>
      <c r="C13" s="181">
        <v>4</v>
      </c>
      <c r="D13" s="181">
        <v>6</v>
      </c>
      <c r="E13" s="126" t="s">
        <v>211</v>
      </c>
      <c r="F13" s="126" t="s">
        <v>212</v>
      </c>
      <c r="G13" s="126" t="s">
        <v>211</v>
      </c>
    </row>
    <row r="14" spans="1:9" x14ac:dyDescent="0.35">
      <c r="A14" s="145">
        <v>12</v>
      </c>
      <c r="B14" s="126" t="s">
        <v>224</v>
      </c>
      <c r="C14" s="181">
        <v>2</v>
      </c>
      <c r="D14" s="181">
        <v>5</v>
      </c>
      <c r="E14" s="126" t="s">
        <v>211</v>
      </c>
      <c r="F14" s="126" t="s">
        <v>212</v>
      </c>
      <c r="G14" s="126" t="s">
        <v>211</v>
      </c>
    </row>
    <row r="15" spans="1:9" x14ac:dyDescent="0.35">
      <c r="A15" s="145">
        <v>13</v>
      </c>
      <c r="B15" s="126" t="s">
        <v>225</v>
      </c>
      <c r="C15" s="181">
        <v>5</v>
      </c>
      <c r="D15" s="181">
        <v>6</v>
      </c>
      <c r="E15" s="126" t="s">
        <v>211</v>
      </c>
      <c r="F15" s="126" t="s">
        <v>212</v>
      </c>
      <c r="G15" s="126" t="s">
        <v>211</v>
      </c>
    </row>
    <row r="16" spans="1:9" x14ac:dyDescent="0.35">
      <c r="A16" s="145">
        <v>14</v>
      </c>
      <c r="B16" s="126" t="s">
        <v>226</v>
      </c>
      <c r="C16" s="181">
        <v>6</v>
      </c>
      <c r="D16" s="181">
        <v>6</v>
      </c>
      <c r="E16" s="126" t="s">
        <v>211</v>
      </c>
      <c r="F16" s="126" t="s">
        <v>212</v>
      </c>
      <c r="G16" s="126" t="s">
        <v>212</v>
      </c>
    </row>
    <row r="17" spans="1:7" x14ac:dyDescent="0.35">
      <c r="A17" s="145">
        <v>15</v>
      </c>
      <c r="B17" s="126" t="s">
        <v>227</v>
      </c>
      <c r="C17" s="181">
        <v>4</v>
      </c>
      <c r="D17" s="181">
        <v>6</v>
      </c>
      <c r="E17" s="126" t="s">
        <v>211</v>
      </c>
      <c r="F17" s="126" t="s">
        <v>212</v>
      </c>
      <c r="G17" s="126" t="s">
        <v>212</v>
      </c>
    </row>
    <row r="18" spans="1:7" x14ac:dyDescent="0.35">
      <c r="A18" s="145">
        <v>16</v>
      </c>
      <c r="B18" s="126" t="s">
        <v>228</v>
      </c>
      <c r="C18" s="181">
        <v>5</v>
      </c>
      <c r="D18" s="181">
        <v>6</v>
      </c>
      <c r="E18" s="126" t="s">
        <v>211</v>
      </c>
      <c r="F18" s="126" t="s">
        <v>212</v>
      </c>
      <c r="G18" s="126" t="s">
        <v>212</v>
      </c>
    </row>
    <row r="19" spans="1:7" x14ac:dyDescent="0.35">
      <c r="A19" s="145">
        <v>17</v>
      </c>
      <c r="B19" s="126" t="s">
        <v>229</v>
      </c>
      <c r="C19" s="181">
        <v>15</v>
      </c>
      <c r="D19" s="181">
        <v>6</v>
      </c>
      <c r="E19" s="126" t="s">
        <v>211</v>
      </c>
      <c r="F19" s="126" t="s">
        <v>212</v>
      </c>
      <c r="G19" s="126" t="s">
        <v>212</v>
      </c>
    </row>
    <row r="20" spans="1:7" x14ac:dyDescent="0.35">
      <c r="A20" s="145">
        <v>18</v>
      </c>
      <c r="B20" s="126" t="s">
        <v>230</v>
      </c>
      <c r="C20" s="181">
        <v>5</v>
      </c>
      <c r="D20" s="181">
        <v>6</v>
      </c>
      <c r="E20" s="126" t="s">
        <v>211</v>
      </c>
      <c r="F20" s="126" t="s">
        <v>212</v>
      </c>
      <c r="G20" s="126" t="s">
        <v>212</v>
      </c>
    </row>
    <row r="21" spans="1:7" x14ac:dyDescent="0.35">
      <c r="A21" s="145">
        <v>19</v>
      </c>
      <c r="B21" s="126" t="s">
        <v>231</v>
      </c>
      <c r="C21" s="181">
        <v>5</v>
      </c>
      <c r="D21" s="181">
        <v>6</v>
      </c>
      <c r="E21" s="126" t="s">
        <v>211</v>
      </c>
      <c r="F21" s="126" t="s">
        <v>212</v>
      </c>
      <c r="G21" s="126" t="s">
        <v>211</v>
      </c>
    </row>
    <row r="22" spans="1:7" x14ac:dyDescent="0.35">
      <c r="A22" s="145">
        <v>20</v>
      </c>
      <c r="B22" s="126" t="s">
        <v>232</v>
      </c>
      <c r="C22" s="181">
        <v>16</v>
      </c>
      <c r="D22" s="181">
        <v>6</v>
      </c>
      <c r="E22" s="126" t="s">
        <v>211</v>
      </c>
      <c r="F22" s="126" t="s">
        <v>212</v>
      </c>
      <c r="G22" s="126" t="s">
        <v>212</v>
      </c>
    </row>
    <row r="23" spans="1:7" x14ac:dyDescent="0.35">
      <c r="A23" s="145">
        <v>21</v>
      </c>
      <c r="B23" s="126" t="s">
        <v>233</v>
      </c>
      <c r="C23" s="181">
        <v>5</v>
      </c>
      <c r="D23" s="181">
        <v>6</v>
      </c>
      <c r="E23" s="126" t="s">
        <v>211</v>
      </c>
      <c r="F23" s="126" t="s">
        <v>212</v>
      </c>
      <c r="G23" s="126" t="s">
        <v>212</v>
      </c>
    </row>
    <row r="24" spans="1:7" x14ac:dyDescent="0.35">
      <c r="A24" s="145">
        <v>22</v>
      </c>
      <c r="B24" s="126" t="s">
        <v>234</v>
      </c>
      <c r="C24" s="181">
        <v>13</v>
      </c>
      <c r="D24" s="181">
        <v>6</v>
      </c>
      <c r="E24" s="126" t="s">
        <v>211</v>
      </c>
      <c r="F24" s="126" t="s">
        <v>212</v>
      </c>
      <c r="G24" s="126" t="s">
        <v>212</v>
      </c>
    </row>
    <row r="25" spans="1:7" x14ac:dyDescent="0.35">
      <c r="A25" s="145">
        <v>23</v>
      </c>
      <c r="B25" s="126" t="s">
        <v>235</v>
      </c>
      <c r="C25" s="181">
        <v>5</v>
      </c>
      <c r="D25" s="181">
        <v>6</v>
      </c>
      <c r="E25" s="126" t="s">
        <v>211</v>
      </c>
      <c r="F25" s="126" t="s">
        <v>212</v>
      </c>
      <c r="G25" s="126" t="s">
        <v>211</v>
      </c>
    </row>
    <row r="26" spans="1:7" x14ac:dyDescent="0.35">
      <c r="A26" s="145">
        <v>24</v>
      </c>
      <c r="B26" s="126" t="s">
        <v>236</v>
      </c>
      <c r="C26" s="181">
        <v>3</v>
      </c>
      <c r="D26" s="181">
        <v>6</v>
      </c>
      <c r="E26" s="126" t="s">
        <v>211</v>
      </c>
      <c r="F26" s="126" t="s">
        <v>212</v>
      </c>
      <c r="G26" s="126" t="s">
        <v>211</v>
      </c>
    </row>
    <row r="27" spans="1:7" x14ac:dyDescent="0.35">
      <c r="A27" s="145">
        <v>25</v>
      </c>
      <c r="B27" s="126" t="s">
        <v>237</v>
      </c>
      <c r="C27" s="181">
        <v>8</v>
      </c>
      <c r="D27" s="181">
        <v>6</v>
      </c>
      <c r="E27" s="126" t="s">
        <v>211</v>
      </c>
      <c r="F27" s="126" t="s">
        <v>212</v>
      </c>
      <c r="G27" s="126" t="s">
        <v>212</v>
      </c>
    </row>
    <row r="28" spans="1:7" x14ac:dyDescent="0.35">
      <c r="A28" s="145">
        <v>26</v>
      </c>
      <c r="B28" s="126" t="s">
        <v>238</v>
      </c>
      <c r="C28" s="181">
        <v>3</v>
      </c>
      <c r="D28" s="181">
        <v>6</v>
      </c>
      <c r="E28" s="126" t="s">
        <v>211</v>
      </c>
      <c r="F28" s="126" t="s">
        <v>212</v>
      </c>
      <c r="G28" s="126" t="s">
        <v>212</v>
      </c>
    </row>
    <row r="29" spans="1:7" x14ac:dyDescent="0.35">
      <c r="A29" s="145">
        <v>27</v>
      </c>
      <c r="B29" s="126" t="s">
        <v>239</v>
      </c>
      <c r="C29" s="181">
        <v>3</v>
      </c>
      <c r="D29" s="181">
        <v>6</v>
      </c>
      <c r="E29" s="126" t="s">
        <v>211</v>
      </c>
      <c r="F29" s="126" t="s">
        <v>212</v>
      </c>
      <c r="G29" s="126" t="s">
        <v>212</v>
      </c>
    </row>
    <row r="30" spans="1:7" x14ac:dyDescent="0.35">
      <c r="A30" s="145">
        <v>28</v>
      </c>
      <c r="B30" s="126" t="s">
        <v>240</v>
      </c>
      <c r="C30" s="181">
        <v>3</v>
      </c>
      <c r="D30" s="181">
        <v>6</v>
      </c>
      <c r="E30" s="126" t="s">
        <v>211</v>
      </c>
      <c r="F30" s="126" t="s">
        <v>212</v>
      </c>
      <c r="G30" s="126" t="s">
        <v>212</v>
      </c>
    </row>
    <row r="31" spans="1:7" x14ac:dyDescent="0.35">
      <c r="A31" s="145">
        <v>29</v>
      </c>
      <c r="B31" s="126" t="s">
        <v>241</v>
      </c>
      <c r="C31" s="181">
        <v>5</v>
      </c>
      <c r="D31" s="181">
        <v>6</v>
      </c>
      <c r="E31" s="126" t="s">
        <v>211</v>
      </c>
      <c r="F31" s="126" t="s">
        <v>212</v>
      </c>
      <c r="G31" s="126" t="s">
        <v>212</v>
      </c>
    </row>
    <row r="32" spans="1:7" x14ac:dyDescent="0.35">
      <c r="A32" s="145">
        <v>30</v>
      </c>
      <c r="B32" s="126" t="s">
        <v>242</v>
      </c>
      <c r="C32" s="181">
        <v>3</v>
      </c>
      <c r="D32" s="181">
        <v>6</v>
      </c>
      <c r="E32" s="126" t="s">
        <v>211</v>
      </c>
      <c r="F32" s="126" t="s">
        <v>212</v>
      </c>
      <c r="G32" s="126" t="s">
        <v>212</v>
      </c>
    </row>
    <row r="33" spans="1:7" x14ac:dyDescent="0.35">
      <c r="A33" s="145">
        <v>31</v>
      </c>
      <c r="B33" s="126" t="s">
        <v>243</v>
      </c>
      <c r="C33" s="181">
        <v>3</v>
      </c>
      <c r="D33" s="181">
        <v>6</v>
      </c>
      <c r="E33" s="126" t="s">
        <v>211</v>
      </c>
      <c r="F33" s="126" t="s">
        <v>212</v>
      </c>
      <c r="G33" s="126" t="s">
        <v>212</v>
      </c>
    </row>
    <row r="34" spans="1:7" x14ac:dyDescent="0.35">
      <c r="A34" s="145">
        <v>32</v>
      </c>
      <c r="B34" s="126" t="s">
        <v>244</v>
      </c>
      <c r="C34" s="181">
        <v>5</v>
      </c>
      <c r="D34" s="181">
        <v>6</v>
      </c>
      <c r="E34" s="126" t="s">
        <v>211</v>
      </c>
      <c r="F34" s="126" t="s">
        <v>212</v>
      </c>
      <c r="G34" s="126" t="s">
        <v>212</v>
      </c>
    </row>
    <row r="35" spans="1:7" x14ac:dyDescent="0.35">
      <c r="A35" s="145">
        <v>33</v>
      </c>
      <c r="B35" s="126" t="s">
        <v>245</v>
      </c>
      <c r="C35" s="181">
        <v>13</v>
      </c>
      <c r="D35" s="181">
        <v>6</v>
      </c>
      <c r="E35" s="126" t="s">
        <v>211</v>
      </c>
      <c r="F35" s="126" t="s">
        <v>212</v>
      </c>
      <c r="G35" s="126" t="s">
        <v>211</v>
      </c>
    </row>
    <row r="36" spans="1:7" x14ac:dyDescent="0.35">
      <c r="A36" s="145">
        <v>34</v>
      </c>
      <c r="B36" s="126" t="s">
        <v>246</v>
      </c>
      <c r="C36" s="181">
        <v>2</v>
      </c>
      <c r="D36" s="181">
        <v>5</v>
      </c>
      <c r="E36" s="126" t="s">
        <v>212</v>
      </c>
      <c r="F36" s="126" t="s">
        <v>212</v>
      </c>
      <c r="G36" s="126" t="s">
        <v>211</v>
      </c>
    </row>
    <row r="37" spans="1:7" x14ac:dyDescent="0.35">
      <c r="A37" s="145">
        <v>35</v>
      </c>
      <c r="B37" s="126" t="s">
        <v>247</v>
      </c>
      <c r="C37" s="181">
        <v>5</v>
      </c>
      <c r="D37" s="181">
        <v>6</v>
      </c>
      <c r="E37" s="126" t="s">
        <v>211</v>
      </c>
      <c r="F37" s="126" t="s">
        <v>212</v>
      </c>
      <c r="G37" s="126" t="s">
        <v>212</v>
      </c>
    </row>
    <row r="38" spans="1:7" x14ac:dyDescent="0.35">
      <c r="A38" s="145">
        <v>36</v>
      </c>
      <c r="B38" s="126" t="s">
        <v>248</v>
      </c>
      <c r="C38" s="181">
        <v>8</v>
      </c>
      <c r="D38" s="181">
        <v>6</v>
      </c>
      <c r="E38" s="126" t="s">
        <v>211</v>
      </c>
      <c r="F38" s="126" t="s">
        <v>212</v>
      </c>
      <c r="G38" s="126" t="s">
        <v>212</v>
      </c>
    </row>
    <row r="39" spans="1:7" x14ac:dyDescent="0.35">
      <c r="A39" s="145">
        <v>37</v>
      </c>
      <c r="B39" s="126" t="s">
        <v>249</v>
      </c>
      <c r="C39" s="181">
        <v>3</v>
      </c>
      <c r="D39" s="181">
        <v>6</v>
      </c>
      <c r="E39" s="126" t="s">
        <v>211</v>
      </c>
      <c r="F39" s="126" t="s">
        <v>212</v>
      </c>
      <c r="G39" s="126" t="s">
        <v>212</v>
      </c>
    </row>
    <row r="40" spans="1:7" x14ac:dyDescent="0.35">
      <c r="A40" s="145">
        <v>38</v>
      </c>
      <c r="B40" s="126" t="s">
        <v>250</v>
      </c>
      <c r="C40" s="181">
        <v>2</v>
      </c>
      <c r="D40" s="181">
        <v>5</v>
      </c>
      <c r="E40" s="126" t="s">
        <v>212</v>
      </c>
      <c r="F40" s="126" t="s">
        <v>212</v>
      </c>
      <c r="G40" s="126" t="s">
        <v>211</v>
      </c>
    </row>
    <row r="41" spans="1:7" x14ac:dyDescent="0.35">
      <c r="A41" s="145">
        <v>39</v>
      </c>
      <c r="B41" s="126" t="s">
        <v>251</v>
      </c>
      <c r="C41" s="181">
        <v>5</v>
      </c>
      <c r="D41" s="181">
        <v>6</v>
      </c>
      <c r="E41" s="126" t="s">
        <v>211</v>
      </c>
      <c r="F41" s="126" t="s">
        <v>212</v>
      </c>
      <c r="G41" s="126" t="s">
        <v>212</v>
      </c>
    </row>
    <row r="42" spans="1:7" x14ac:dyDescent="0.35">
      <c r="A42" s="145">
        <v>40</v>
      </c>
      <c r="B42" s="126" t="s">
        <v>252</v>
      </c>
      <c r="C42" s="181">
        <v>2</v>
      </c>
      <c r="D42" s="181">
        <v>5</v>
      </c>
      <c r="E42" s="126" t="s">
        <v>211</v>
      </c>
      <c r="F42" s="126" t="s">
        <v>212</v>
      </c>
      <c r="G42" s="126" t="s">
        <v>211</v>
      </c>
    </row>
    <row r="43" spans="1:7" x14ac:dyDescent="0.35">
      <c r="A43" s="145">
        <v>41</v>
      </c>
      <c r="B43" s="126" t="s">
        <v>253</v>
      </c>
      <c r="C43" s="181">
        <v>3</v>
      </c>
      <c r="D43" s="181">
        <v>6</v>
      </c>
      <c r="E43" s="126" t="s">
        <v>211</v>
      </c>
      <c r="F43" s="126" t="s">
        <v>212</v>
      </c>
      <c r="G43" s="126" t="s">
        <v>212</v>
      </c>
    </row>
    <row r="44" spans="1:7" x14ac:dyDescent="0.35">
      <c r="A44" s="145">
        <v>42</v>
      </c>
      <c r="B44" s="126" t="s">
        <v>254</v>
      </c>
      <c r="C44" s="181">
        <v>3</v>
      </c>
      <c r="D44" s="181">
        <v>6</v>
      </c>
      <c r="E44" s="126" t="s">
        <v>211</v>
      </c>
      <c r="F44" s="126" t="s">
        <v>212</v>
      </c>
      <c r="G44" s="126" t="s">
        <v>212</v>
      </c>
    </row>
    <row r="45" spans="1:7" x14ac:dyDescent="0.35">
      <c r="A45" s="145">
        <v>43</v>
      </c>
      <c r="B45" s="126" t="s">
        <v>255</v>
      </c>
      <c r="C45" s="181">
        <v>2</v>
      </c>
      <c r="D45" s="181">
        <v>5</v>
      </c>
      <c r="E45" s="126" t="s">
        <v>212</v>
      </c>
      <c r="F45" s="126" t="s">
        <v>212</v>
      </c>
      <c r="G45" s="126" t="s">
        <v>211</v>
      </c>
    </row>
    <row r="46" spans="1:7" x14ac:dyDescent="0.35">
      <c r="A46" s="145">
        <v>44</v>
      </c>
      <c r="B46" s="126" t="s">
        <v>256</v>
      </c>
      <c r="C46" s="181">
        <v>4</v>
      </c>
      <c r="D46" s="181">
        <v>6</v>
      </c>
      <c r="E46" s="126" t="s">
        <v>211</v>
      </c>
      <c r="F46" s="126" t="s">
        <v>212</v>
      </c>
      <c r="G46" s="126" t="s">
        <v>212</v>
      </c>
    </row>
    <row r="47" spans="1:7" x14ac:dyDescent="0.35">
      <c r="A47" s="145">
        <v>45</v>
      </c>
      <c r="B47" s="126" t="s">
        <v>257</v>
      </c>
      <c r="C47" s="181">
        <v>2</v>
      </c>
      <c r="D47" s="181">
        <v>5</v>
      </c>
      <c r="E47" s="126" t="s">
        <v>212</v>
      </c>
      <c r="F47" s="126" t="s">
        <v>212</v>
      </c>
      <c r="G47" s="126" t="s">
        <v>211</v>
      </c>
    </row>
    <row r="48" spans="1:7" x14ac:dyDescent="0.35">
      <c r="A48" s="145">
        <v>46</v>
      </c>
      <c r="B48" s="126" t="s">
        <v>258</v>
      </c>
      <c r="C48" s="181">
        <v>3</v>
      </c>
      <c r="D48" s="181">
        <v>6</v>
      </c>
      <c r="E48" s="126" t="s">
        <v>211</v>
      </c>
      <c r="F48" s="126" t="s">
        <v>212</v>
      </c>
      <c r="G48" s="126" t="s">
        <v>212</v>
      </c>
    </row>
    <row r="49" spans="1:7" x14ac:dyDescent="0.35">
      <c r="A49" s="145">
        <v>47</v>
      </c>
      <c r="B49" s="126" t="s">
        <v>259</v>
      </c>
      <c r="C49" s="181">
        <v>4</v>
      </c>
      <c r="D49" s="181">
        <v>6</v>
      </c>
      <c r="E49" s="126" t="s">
        <v>211</v>
      </c>
      <c r="F49" s="126" t="s">
        <v>212</v>
      </c>
      <c r="G49" s="126" t="s">
        <v>212</v>
      </c>
    </row>
    <row r="50" spans="1:7" x14ac:dyDescent="0.35">
      <c r="A50" s="145">
        <v>48</v>
      </c>
      <c r="B50" s="126" t="s">
        <v>260</v>
      </c>
      <c r="C50" s="181">
        <v>3</v>
      </c>
      <c r="D50" s="181">
        <v>6</v>
      </c>
      <c r="E50" s="126" t="s">
        <v>211</v>
      </c>
      <c r="F50" s="126" t="s">
        <v>212</v>
      </c>
      <c r="G50" s="126" t="s">
        <v>212</v>
      </c>
    </row>
    <row r="51" spans="1:7" x14ac:dyDescent="0.35">
      <c r="A51" s="145">
        <v>49</v>
      </c>
      <c r="B51" s="126" t="s">
        <v>261</v>
      </c>
      <c r="C51" s="181">
        <v>4</v>
      </c>
      <c r="D51" s="181">
        <v>6</v>
      </c>
      <c r="E51" s="126" t="s">
        <v>211</v>
      </c>
      <c r="F51" s="126" t="s">
        <v>212</v>
      </c>
      <c r="G51" s="126" t="s">
        <v>212</v>
      </c>
    </row>
    <row r="52" spans="1:7" x14ac:dyDescent="0.35">
      <c r="A52" s="145">
        <v>50</v>
      </c>
      <c r="B52" s="126" t="s">
        <v>262</v>
      </c>
      <c r="C52" s="181">
        <v>4</v>
      </c>
      <c r="D52" s="181">
        <v>6</v>
      </c>
      <c r="E52" s="126" t="s">
        <v>211</v>
      </c>
      <c r="F52" s="126" t="s">
        <v>212</v>
      </c>
      <c r="G52" s="126" t="s">
        <v>212</v>
      </c>
    </row>
  </sheetData>
  <pageMargins left="0.75" right="0.75" top="1" bottom="1" header="0.5" footer="0.5"/>
  <pageSetup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7">
    <tabColor rgb="FFC00000"/>
  </sheetPr>
  <dimension ref="A1:CO197"/>
  <sheetViews>
    <sheetView zoomScale="80" zoomScaleNormal="8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E3" sqref="E3"/>
    </sheetView>
  </sheetViews>
  <sheetFormatPr baseColWidth="10" defaultColWidth="8.1796875" defaultRowHeight="14.5" x14ac:dyDescent="0.35"/>
  <cols>
    <col min="1" max="1" width="3.7265625" style="82" bestFit="1" customWidth="1"/>
    <col min="2" max="2" width="9.54296875" style="63" bestFit="1" customWidth="1"/>
    <col min="3" max="3" width="21.81640625" style="100" customWidth="1"/>
    <col min="4" max="4" width="3" style="100" bestFit="1" customWidth="1"/>
    <col min="5" max="10" width="12" style="100" bestFit="1" customWidth="1"/>
    <col min="11" max="11" width="5.54296875" style="100" bestFit="1" customWidth="1"/>
    <col min="12" max="12" width="6.453125" style="100" bestFit="1" customWidth="1"/>
    <col min="13" max="13" width="7.7265625" style="100" bestFit="1" customWidth="1"/>
    <col min="14" max="14" width="7.7265625" style="60" customWidth="1"/>
    <col min="15" max="56" width="8.1796875" style="100" customWidth="1"/>
    <col min="57" max="16384" width="8.1796875" style="100"/>
  </cols>
  <sheetData>
    <row r="1" spans="1:93" s="134" customFormat="1" ht="15.75" customHeight="1" x14ac:dyDescent="0.35">
      <c r="A1" s="82"/>
      <c r="B1" s="79"/>
      <c r="C1" s="78"/>
      <c r="D1" s="137"/>
      <c r="E1" s="173" t="s">
        <v>263</v>
      </c>
      <c r="F1" s="174"/>
      <c r="G1" s="174"/>
      <c r="H1" s="174"/>
      <c r="I1" s="174"/>
      <c r="J1" s="170"/>
      <c r="K1" s="169" t="s">
        <v>264</v>
      </c>
      <c r="L1" s="170"/>
      <c r="M1" s="169" t="s">
        <v>265</v>
      </c>
      <c r="N1" s="170"/>
      <c r="CO1" s="134" t="s">
        <v>266</v>
      </c>
    </row>
    <row r="2" spans="1:93" s="134" customFormat="1" ht="39.75" customHeight="1" thickBot="1" x14ac:dyDescent="0.4">
      <c r="A2" s="82" t="s">
        <v>111</v>
      </c>
      <c r="B2" s="63" t="s">
        <v>196</v>
      </c>
      <c r="C2" s="134" t="s">
        <v>199</v>
      </c>
      <c r="D2" s="68" t="s">
        <v>200</v>
      </c>
      <c r="E2" s="134" t="str">
        <f>'raw alpha for graphs'!B1</f>
        <v>X</v>
      </c>
      <c r="F2" s="134" t="str">
        <f>'raw alpha for graphs'!C1</f>
        <v>-X</v>
      </c>
      <c r="G2" s="134" t="str">
        <f>'raw alpha for graphs'!D1</f>
        <v>Y</v>
      </c>
      <c r="H2" s="134" t="str">
        <f>'raw alpha for graphs'!E1</f>
        <v>-Y</v>
      </c>
      <c r="I2" s="134" t="str">
        <f>'raw alpha for graphs'!F1</f>
        <v>Z</v>
      </c>
      <c r="J2" s="64" t="str">
        <f>'raw alpha for graphs'!G1</f>
        <v>-Z</v>
      </c>
      <c r="K2" s="63" t="s">
        <v>267</v>
      </c>
      <c r="L2" s="64" t="s">
        <v>268</v>
      </c>
      <c r="M2" s="63" t="s">
        <v>267</v>
      </c>
      <c r="N2" s="64" t="s">
        <v>268</v>
      </c>
      <c r="O2" s="134" t="s">
        <v>269</v>
      </c>
    </row>
    <row r="3" spans="1:93" ht="90" customHeight="1" thickBot="1" x14ac:dyDescent="0.4">
      <c r="A3" s="172" t="s">
        <v>270</v>
      </c>
      <c r="B3" s="79" t="str">
        <f>'grasp info'!B2</f>
        <v>C8</v>
      </c>
      <c r="C3" s="58"/>
      <c r="D3" s="69">
        <f>'grasp info'!F2</f>
        <v>7</v>
      </c>
      <c r="E3" s="58">
        <f>RANK('raw alpha for graphs'!B2,'raw alpha for graphs'!B$2:B$8)</f>
        <v>3</v>
      </c>
      <c r="F3" s="58">
        <f>RANK('raw alpha for graphs'!C2,'raw alpha for graphs'!C$2:C$8)</f>
        <v>4</v>
      </c>
      <c r="G3" s="58">
        <f>RANK('raw alpha for graphs'!D2,'raw alpha for graphs'!D$2:D$8)</f>
        <v>5</v>
      </c>
      <c r="H3" s="58">
        <f>RANK('raw alpha for graphs'!E2,'raw alpha for graphs'!E$2:E$8)</f>
        <v>4</v>
      </c>
      <c r="I3" s="58">
        <f>RANK('raw alpha for graphs'!F2,'raw alpha for graphs'!F$2:F$8)</f>
        <v>4</v>
      </c>
      <c r="J3" s="59">
        <f>RANK('raw alpha for graphs'!G2,'raw alpha for graphs'!G$2:G$8)</f>
        <v>6</v>
      </c>
      <c r="K3" s="65" t="str">
        <f>INDEX('raw alpha for graphs'!$B$1:$G$1,1,MATCH(MAX('raw alpha for graphs'!$B2:$G2),'raw alpha for graphs'!$B2:$G2,0))</f>
        <v>X</v>
      </c>
      <c r="L3" s="59" t="str">
        <f>(INDEX('raw alpha for graphs'!$B$1:$G$1,1,MATCH(MIN('raw alpha for graphs'!$B2:$G2),'raw alpha for graphs'!$B2:$G2,0)))</f>
        <v>Y</v>
      </c>
      <c r="M3" s="65" t="str">
        <f>INDEX('raw alpha for graphs'!$H$1:$O$1,1,MATCH(MAX('raw alpha for graphs'!$H2:$O2),'raw alpha for graphs'!$H2:$O2,0))</f>
        <v>mY</v>
      </c>
      <c r="N3" s="59" t="str">
        <f>INDEX('raw alpha for graphs'!$H$1:$O$1,1,MATCH(MIN('raw alpha for graphs'!$H2:$O2),'raw alpha for graphs'!$H2:$O2,0))</f>
        <v>Y</v>
      </c>
      <c r="O3" s="58" t="str">
        <f>CONCATENATE(formatting!E2+1,"-",formatting!F2+1)</f>
        <v>2-8</v>
      </c>
      <c r="P3" s="58"/>
      <c r="Q3" s="58"/>
      <c r="R3" s="58"/>
      <c r="S3" s="58"/>
      <c r="T3" s="58"/>
      <c r="U3" s="58"/>
      <c r="V3" s="58"/>
      <c r="W3" s="58"/>
      <c r="X3" s="58"/>
      <c r="Y3" s="58"/>
      <c r="Z3" s="58"/>
      <c r="AA3" s="58"/>
      <c r="AB3" s="58"/>
      <c r="AC3" s="58"/>
      <c r="AD3" s="58"/>
      <c r="AE3" s="58"/>
      <c r="AF3" s="58"/>
      <c r="AG3" s="58"/>
      <c r="AH3" s="58"/>
      <c r="AI3" s="58"/>
      <c r="AJ3" s="58"/>
      <c r="AK3" s="58"/>
      <c r="AL3" s="58"/>
      <c r="AM3" s="58"/>
      <c r="AN3" s="58"/>
      <c r="AO3" s="58"/>
      <c r="AP3" s="58"/>
      <c r="AQ3" s="58"/>
      <c r="AR3" s="58"/>
      <c r="AS3" s="58"/>
      <c r="AT3" s="58"/>
      <c r="AU3" s="58"/>
      <c r="AV3" s="58"/>
      <c r="AW3" s="58"/>
      <c r="AX3" s="58"/>
      <c r="AY3" s="58"/>
      <c r="AZ3" s="58"/>
      <c r="BA3" s="58"/>
      <c r="BB3" s="58"/>
      <c r="BC3" s="58"/>
      <c r="BD3" s="58"/>
      <c r="BE3" s="58"/>
      <c r="BF3" s="58"/>
      <c r="BG3" s="58"/>
      <c r="BH3" s="58"/>
      <c r="BI3" s="58"/>
      <c r="BJ3" s="58"/>
      <c r="BK3" s="58"/>
      <c r="BL3" s="58"/>
      <c r="BM3" s="58"/>
      <c r="BN3" s="58"/>
      <c r="BO3" s="58"/>
      <c r="BP3" s="58"/>
      <c r="BQ3" s="58"/>
      <c r="BR3" s="58"/>
      <c r="BS3" s="59"/>
    </row>
    <row r="4" spans="1:93" ht="90" customHeight="1" x14ac:dyDescent="0.35">
      <c r="A4" s="147"/>
      <c r="B4" s="63" t="str">
        <f>'grasp info'!B3</f>
        <v>C12</v>
      </c>
      <c r="D4" s="70">
        <f>'grasp info'!F3</f>
        <v>5</v>
      </c>
      <c r="E4" s="100">
        <f>RANK('raw alpha for graphs'!B3,'raw alpha for graphs'!B$2:B$8)</f>
        <v>2</v>
      </c>
      <c r="F4" s="100">
        <f>RANK('raw alpha for graphs'!C3,'raw alpha for graphs'!C$2:C$8)</f>
        <v>1</v>
      </c>
      <c r="G4" s="100">
        <f>RANK('raw alpha for graphs'!D3,'raw alpha for graphs'!D$2:D$8)</f>
        <v>1</v>
      </c>
      <c r="H4" s="100">
        <f>RANK('raw alpha for graphs'!E3,'raw alpha for graphs'!E$2:E$8)</f>
        <v>1</v>
      </c>
      <c r="I4" s="100">
        <f>RANK('raw alpha for graphs'!F3,'raw alpha for graphs'!F$2:F$8)</f>
        <v>2</v>
      </c>
      <c r="J4" s="60">
        <f>RANK('raw alpha for graphs'!G3,'raw alpha for graphs'!G$2:G$8)</f>
        <v>2</v>
      </c>
      <c r="K4" s="66" t="str">
        <f>INDEX('raw alpha for graphs'!$B$1:$G$1,1,MATCH(MAX('raw alpha for graphs'!$B3:$G3),'raw alpha for graphs'!$B3:$G3,0))</f>
        <v>-X</v>
      </c>
      <c r="L4" s="60" t="str">
        <f>(INDEX('raw alpha for graphs'!$B$1:$G$1,1,MATCH(MIN('raw alpha for graphs'!$B3:$G3),'raw alpha for graphs'!$B3:$G3,0)))</f>
        <v>Z</v>
      </c>
      <c r="M4" s="66" t="str">
        <f>INDEX('raw alpha for graphs'!$H$1:$O$1,1,MATCH(MAX('raw alpha for graphs'!$H3:$O3),'raw alpha for graphs'!$H3:$O3,0))</f>
        <v>-X</v>
      </c>
      <c r="N4" s="60" t="str">
        <f>INDEX('raw alpha for graphs'!$H$1:$O$1,1,MATCH(MIN('raw alpha for graphs'!$H3:$O3),'raw alpha for graphs'!$H3:$O3,0))</f>
        <v>-mX</v>
      </c>
      <c r="O4" s="100" t="str">
        <f>CONCATENATE(formatting!E3+1,"-",formatting!F3+1)</f>
        <v>2-8</v>
      </c>
      <c r="BS4" s="60"/>
    </row>
    <row r="5" spans="1:93" ht="90" customHeight="1" x14ac:dyDescent="0.35">
      <c r="A5" s="147"/>
      <c r="B5" s="63" t="str">
        <f>'grasp info'!B4</f>
        <v>T+1</v>
      </c>
      <c r="D5" s="70">
        <f>'grasp info'!F4</f>
        <v>9</v>
      </c>
      <c r="E5" s="100">
        <f>RANK('raw alpha for graphs'!B4,'raw alpha for graphs'!B$2:B$8)</f>
        <v>5</v>
      </c>
      <c r="F5" s="100">
        <f>RANK('raw alpha for graphs'!C4,'raw alpha for graphs'!C$2:C$8)</f>
        <v>4</v>
      </c>
      <c r="G5" s="100">
        <f>RANK('raw alpha for graphs'!D4,'raw alpha for graphs'!D$2:D$8)</f>
        <v>6</v>
      </c>
      <c r="H5" s="100">
        <f>RANK('raw alpha for graphs'!E4,'raw alpha for graphs'!E$2:E$8)</f>
        <v>5</v>
      </c>
      <c r="I5" s="100">
        <f>RANK('raw alpha for graphs'!F4,'raw alpha for graphs'!F$2:F$8)</f>
        <v>4</v>
      </c>
      <c r="J5" s="60">
        <f>RANK('raw alpha for graphs'!G4,'raw alpha for graphs'!G$2:G$8)</f>
        <v>3</v>
      </c>
      <c r="K5" s="66" t="str">
        <f>INDEX('raw alpha for graphs'!$B$1:$G$1,1,MATCH(MAX('raw alpha for graphs'!$B4:$G4),'raw alpha for graphs'!$B4:$G4,0))</f>
        <v>X</v>
      </c>
      <c r="L5" s="60" t="str">
        <f>(INDEX('raw alpha for graphs'!$B$1:$G$1,1,MATCH(MIN('raw alpha for graphs'!$B4:$G4),'raw alpha for graphs'!$B4:$G4,0)))</f>
        <v>Y</v>
      </c>
      <c r="M5" s="66" t="str">
        <f>INDEX('raw alpha for graphs'!$H$1:$O$1,1,MATCH(MAX('raw alpha for graphs'!$H4:$O4),'raw alpha for graphs'!$H4:$O4,0))</f>
        <v>X</v>
      </c>
      <c r="N5" s="60" t="str">
        <f>INDEX('raw alpha for graphs'!$H$1:$O$1,1,MATCH(MIN('raw alpha for graphs'!$H4:$O4),'raw alpha for graphs'!$H4:$O4,0))</f>
        <v>mX</v>
      </c>
      <c r="O5" s="100" t="str">
        <f>CONCATENATE(formatting!E4+1,"-",formatting!F4+1)</f>
        <v>2-8</v>
      </c>
      <c r="BS5" s="60"/>
    </row>
    <row r="6" spans="1:93" ht="90" customHeight="1" x14ac:dyDescent="0.35">
      <c r="A6" s="147"/>
      <c r="B6" s="63" t="str">
        <f>'grasp info'!B5</f>
        <v>T+2</v>
      </c>
      <c r="D6" s="70">
        <f>'grasp info'!F5</f>
        <v>3</v>
      </c>
      <c r="E6" s="100">
        <f>RANK('raw alpha for graphs'!B5,'raw alpha for graphs'!B$2:B$8)</f>
        <v>7</v>
      </c>
      <c r="F6" s="100">
        <f>RANK('raw alpha for graphs'!C5,'raw alpha for graphs'!C$2:C$8)</f>
        <v>7</v>
      </c>
      <c r="G6" s="100">
        <f>RANK('raw alpha for graphs'!D5,'raw alpha for graphs'!D$2:D$8)</f>
        <v>7</v>
      </c>
      <c r="H6" s="100">
        <f>RANK('raw alpha for graphs'!E5,'raw alpha for graphs'!E$2:E$8)</f>
        <v>7</v>
      </c>
      <c r="I6" s="100">
        <f>RANK('raw alpha for graphs'!F5,'raw alpha for graphs'!F$2:F$8)</f>
        <v>3</v>
      </c>
      <c r="J6" s="60">
        <f>RANK('raw alpha for graphs'!G5,'raw alpha for graphs'!G$2:G$8)</f>
        <v>7</v>
      </c>
      <c r="K6" s="66" t="str">
        <f>INDEX('raw alpha for graphs'!$B$1:$G$1,1,MATCH(MAX('raw alpha for graphs'!$B5:$G5),'raw alpha for graphs'!$B5:$G5,0))</f>
        <v>Z</v>
      </c>
      <c r="L6" s="60" t="str">
        <f>(INDEX('raw alpha for graphs'!$B$1:$G$1,1,MATCH(MIN('raw alpha for graphs'!$B5:$G5),'raw alpha for graphs'!$B5:$G5,0)))</f>
        <v>X</v>
      </c>
      <c r="M6" s="66" t="str">
        <f>INDEX('raw alpha for graphs'!$H$1:$O$1,1,MATCH(MAX('raw alpha for graphs'!$H5:$O5),'raw alpha for graphs'!$H5:$O5,0))</f>
        <v>mY</v>
      </c>
      <c r="N6" s="60" t="str">
        <f>INDEX('raw alpha for graphs'!$H$1:$O$1,1,MATCH(MIN('raw alpha for graphs'!$H5:$O5),'raw alpha for graphs'!$H5:$O5,0))</f>
        <v>mX</v>
      </c>
      <c r="O6" s="100" t="str">
        <f>CONCATENATE(formatting!E5+1,"-",formatting!F5+1)</f>
        <v>2-8</v>
      </c>
      <c r="BS6" s="60"/>
    </row>
    <row r="7" spans="1:93" ht="90" customHeight="1" x14ac:dyDescent="0.35">
      <c r="A7" s="147"/>
      <c r="B7" s="63" t="str">
        <f>'grasp info'!B6</f>
        <v>T+3.5</v>
      </c>
      <c r="D7" s="70">
        <f>'grasp info'!F6</f>
        <v>6</v>
      </c>
      <c r="E7" s="100">
        <f>RANK('raw alpha for graphs'!B6,'raw alpha for graphs'!B$2:B$8)</f>
        <v>6</v>
      </c>
      <c r="F7" s="100">
        <f>RANK('raw alpha for graphs'!C6,'raw alpha for graphs'!C$2:C$8)</f>
        <v>2</v>
      </c>
      <c r="G7" s="100">
        <f>RANK('raw alpha for graphs'!D6,'raw alpha for graphs'!D$2:D$8)</f>
        <v>2</v>
      </c>
      <c r="H7" s="100">
        <f>RANK('raw alpha for graphs'!E6,'raw alpha for graphs'!E$2:E$8)</f>
        <v>2</v>
      </c>
      <c r="I7" s="100">
        <f>RANK('raw alpha for graphs'!F6,'raw alpha for graphs'!F$2:F$8)</f>
        <v>1</v>
      </c>
      <c r="J7" s="60">
        <f>RANK('raw alpha for graphs'!G6,'raw alpha for graphs'!G$2:G$8)</f>
        <v>4</v>
      </c>
      <c r="K7" s="66" t="str">
        <f>INDEX('raw alpha for graphs'!$B$1:$G$1,1,MATCH(MAX('raw alpha for graphs'!$B6:$G6),'raw alpha for graphs'!$B6:$G6,0))</f>
        <v>Z</v>
      </c>
      <c r="L7" s="60" t="str">
        <f>(INDEX('raw alpha for graphs'!$B$1:$G$1,1,MATCH(MIN('raw alpha for graphs'!$B6:$G6),'raw alpha for graphs'!$B6:$G6,0)))</f>
        <v>Y</v>
      </c>
      <c r="M7" s="66" t="str">
        <f>INDEX('raw alpha for graphs'!$H$1:$O$1,1,MATCH(MAX('raw alpha for graphs'!$H6:$O6),'raw alpha for graphs'!$H6:$O6,0))</f>
        <v>-X</v>
      </c>
      <c r="N7" s="60" t="str">
        <f>INDEX('raw alpha for graphs'!$H$1:$O$1,1,MATCH(MIN('raw alpha for graphs'!$H6:$O6),'raw alpha for graphs'!$H6:$O6,0))</f>
        <v>mX</v>
      </c>
      <c r="O7" s="100" t="str">
        <f>CONCATENATE(formatting!E6+1,"-",formatting!F6+1)</f>
        <v>2-8</v>
      </c>
      <c r="BS7" s="60"/>
    </row>
    <row r="8" spans="1:93" ht="90" customHeight="1" x14ac:dyDescent="0.35">
      <c r="A8" s="147"/>
      <c r="B8" s="63" t="str">
        <f>'grasp info'!B7</f>
        <v>T+4</v>
      </c>
      <c r="D8" s="70">
        <f>'grasp info'!F7</f>
        <v>8</v>
      </c>
      <c r="E8" s="100">
        <f>RANK('raw alpha for graphs'!B7,'raw alpha for graphs'!B$2:B$8)</f>
        <v>4</v>
      </c>
      <c r="F8" s="100">
        <f>RANK('raw alpha for graphs'!C7,'raw alpha for graphs'!C$2:C$8)</f>
        <v>6</v>
      </c>
      <c r="G8" s="100">
        <f>RANK('raw alpha for graphs'!D7,'raw alpha for graphs'!D$2:D$8)</f>
        <v>4</v>
      </c>
      <c r="H8" s="100">
        <f>RANK('raw alpha for graphs'!E7,'raw alpha for graphs'!E$2:E$8)</f>
        <v>6</v>
      </c>
      <c r="I8" s="100">
        <f>RANK('raw alpha for graphs'!F7,'raw alpha for graphs'!F$2:F$8)</f>
        <v>7</v>
      </c>
      <c r="J8" s="60">
        <f>RANK('raw alpha for graphs'!G7,'raw alpha for graphs'!G$2:G$8)</f>
        <v>1</v>
      </c>
      <c r="K8" s="66" t="str">
        <f>INDEX('raw alpha for graphs'!$B$1:$G$1,1,MATCH(MAX('raw alpha for graphs'!$B7:$G7),'raw alpha for graphs'!$B7:$G7,0))</f>
        <v>-Z</v>
      </c>
      <c r="L8" s="60" t="str">
        <f>(INDEX('raw alpha for graphs'!$B$1:$G$1,1,MATCH(MIN('raw alpha for graphs'!$B7:$G7),'raw alpha for graphs'!$B7:$G7,0)))</f>
        <v>-Y</v>
      </c>
      <c r="M8" s="66" t="str">
        <f>INDEX('raw alpha for graphs'!$H$1:$O$1,1,MATCH(MAX('raw alpha for graphs'!$H7:$O7),'raw alpha for graphs'!$H7:$O7,0))</f>
        <v>X</v>
      </c>
      <c r="N8" s="60" t="str">
        <f>INDEX('raw alpha for graphs'!$H$1:$O$1,1,MATCH(MIN('raw alpha for graphs'!$H7:$O7),'raw alpha for graphs'!$H7:$O7,0))</f>
        <v>-mX</v>
      </c>
      <c r="O8" s="100" t="str">
        <f>CONCATENATE(formatting!E7+1,"-",formatting!F7+1)</f>
        <v>2-8</v>
      </c>
      <c r="BS8" s="60"/>
    </row>
    <row r="9" spans="1:93" ht="90" customHeight="1" thickBot="1" x14ac:dyDescent="0.4">
      <c r="A9" s="148"/>
      <c r="B9" s="63" t="str">
        <f>'grasp info'!B8</f>
        <v>T+5</v>
      </c>
      <c r="D9" s="70">
        <f>'grasp info'!F8</f>
        <v>8</v>
      </c>
      <c r="E9" s="100">
        <f>RANK('raw alpha for graphs'!B8,'raw alpha for graphs'!B$2:B$8)</f>
        <v>1</v>
      </c>
      <c r="F9" s="100">
        <f>RANK('raw alpha for graphs'!C8,'raw alpha for graphs'!C$2:C$8)</f>
        <v>3</v>
      </c>
      <c r="G9" s="100">
        <f>RANK('raw alpha for graphs'!D8,'raw alpha for graphs'!D$2:D$8)</f>
        <v>3</v>
      </c>
      <c r="H9" s="100">
        <f>RANK('raw alpha for graphs'!E8,'raw alpha for graphs'!E$2:E$8)</f>
        <v>3</v>
      </c>
      <c r="I9" s="100">
        <f>RANK('raw alpha for graphs'!F8,'raw alpha for graphs'!F$2:F$8)</f>
        <v>6</v>
      </c>
      <c r="J9" s="60">
        <f>RANK('raw alpha for graphs'!G8,'raw alpha for graphs'!G$2:G$8)</f>
        <v>5</v>
      </c>
      <c r="K9" s="66" t="str">
        <f>INDEX('raw alpha for graphs'!$B$1:$G$1,1,MATCH(MAX('raw alpha for graphs'!$B8:$G8),'raw alpha for graphs'!$B8:$G8,0))</f>
        <v>X</v>
      </c>
      <c r="L9" s="60" t="str">
        <f>(INDEX('raw alpha for graphs'!$B$1:$G$1,1,MATCH(MIN('raw alpha for graphs'!$B8:$G8),'raw alpha for graphs'!$B8:$G8,0)))</f>
        <v>-Y</v>
      </c>
      <c r="M9" s="66" t="str">
        <f>INDEX('raw alpha for graphs'!$H$1:$O$1,1,MATCH(MAX('raw alpha for graphs'!$H8:$O8),'raw alpha for graphs'!$H8:$O8,0))</f>
        <v>X</v>
      </c>
      <c r="N9" s="60" t="str">
        <f>INDEX('raw alpha for graphs'!$H$1:$O$1,1,MATCH(MIN('raw alpha for graphs'!$H8:$O8),'raw alpha for graphs'!$H8:$O8,0))</f>
        <v>mX</v>
      </c>
      <c r="O9" s="100" t="str">
        <f>CONCATENATE(formatting!E8+1,"-",formatting!F8+1)</f>
        <v>2-8</v>
      </c>
      <c r="BS9" s="60"/>
    </row>
    <row r="10" spans="1:93" s="58" customFormat="1" ht="90" customHeight="1" thickBot="1" x14ac:dyDescent="0.4">
      <c r="A10" s="172" t="s">
        <v>271</v>
      </c>
      <c r="B10" s="79" t="str">
        <f>'grasp info'!B9</f>
        <v>C8</v>
      </c>
      <c r="D10" s="69">
        <f>'grasp info'!F9</f>
        <v>3</v>
      </c>
      <c r="E10" s="58">
        <f>RANK('raw alpha for graphs'!B9,'raw alpha for graphs'!B$9:B$14)</f>
        <v>3</v>
      </c>
      <c r="F10" s="58">
        <f>RANK('raw alpha for graphs'!C9,'raw alpha for graphs'!C$9:C$14)</f>
        <v>3</v>
      </c>
      <c r="G10" s="58">
        <f>RANK('raw alpha for graphs'!D9,'raw alpha for graphs'!D$9:D$14)</f>
        <v>2</v>
      </c>
      <c r="H10" s="58">
        <f>RANK('raw alpha for graphs'!E9,'raw alpha for graphs'!E$9:E$14)</f>
        <v>4</v>
      </c>
      <c r="I10" s="58">
        <f>RANK('raw alpha for graphs'!F9,'raw alpha for graphs'!F$9:F$14)</f>
        <v>4</v>
      </c>
      <c r="J10" s="59">
        <f>RANK('raw alpha for graphs'!G9,'raw alpha for graphs'!G$9:G$14)</f>
        <v>4</v>
      </c>
      <c r="K10" s="65" t="str">
        <f>INDEX('raw alpha for graphs'!$B$1:$G$1,1,MATCH(MAX('raw alpha for graphs'!$B9:$G9),'raw alpha for graphs'!$B9:$G9,0))</f>
        <v>-X</v>
      </c>
      <c r="L10" s="59" t="str">
        <f>(INDEX('raw alpha for graphs'!$B$1:$G$1,1,MATCH(MIN('raw alpha for graphs'!$B9:$G9),'raw alpha for graphs'!$B9:$G9,0)))</f>
        <v>-Y</v>
      </c>
      <c r="M10" s="65" t="str">
        <f>INDEX('raw alpha for graphs'!$H$1:$O$1,1,MATCH(MAX('raw alpha for graphs'!$H9:$O9),'raw alpha for graphs'!$H9:$O9,0))</f>
        <v>-X</v>
      </c>
      <c r="N10" s="59" t="str">
        <f>INDEX('raw alpha for graphs'!$H$1:$O$1,1,MATCH(MIN('raw alpha for graphs'!$H9:$O9),'raw alpha for graphs'!$H9:$O9,0))</f>
        <v>mX</v>
      </c>
      <c r="O10" s="58" t="str">
        <f>CONCATENATE(formatting!E9+1,"-",formatting!F9+1)</f>
        <v>9-14</v>
      </c>
    </row>
    <row r="11" spans="1:93" ht="90" customHeight="1" x14ac:dyDescent="0.35">
      <c r="A11" s="147"/>
      <c r="B11" s="63" t="str">
        <f>'grasp info'!B10</f>
        <v>F21</v>
      </c>
      <c r="D11" s="70">
        <f>'grasp info'!F10</f>
        <v>5</v>
      </c>
      <c r="E11" s="100">
        <f>RANK('raw alpha for graphs'!B10,'raw alpha for graphs'!B$9:B$14)</f>
        <v>2</v>
      </c>
      <c r="F11" s="100">
        <f>RANK('raw alpha for graphs'!C10,'raw alpha for graphs'!C$9:C$14)</f>
        <v>1</v>
      </c>
      <c r="G11" s="100">
        <f>RANK('raw alpha for graphs'!D10,'raw alpha for graphs'!D$9:D$14)</f>
        <v>3</v>
      </c>
      <c r="H11" s="100">
        <f>RANK('raw alpha for graphs'!E10,'raw alpha for graphs'!E$9:E$14)</f>
        <v>1</v>
      </c>
      <c r="I11" s="100">
        <f>RANK('raw alpha for graphs'!F10,'raw alpha for graphs'!F$9:F$14)</f>
        <v>3</v>
      </c>
      <c r="J11" s="60">
        <f>RANK('raw alpha for graphs'!G10,'raw alpha for graphs'!G$9:G$14)</f>
        <v>2</v>
      </c>
      <c r="K11" s="66" t="str">
        <f>INDEX('raw alpha for graphs'!$B$1:$G$1,1,MATCH(MAX('raw alpha for graphs'!$B10:$G10),'raw alpha for graphs'!$B10:$G10,0))</f>
        <v>-X</v>
      </c>
      <c r="L11" s="60" t="str">
        <f>(INDEX('raw alpha for graphs'!$B$1:$G$1,1,MATCH(MIN('raw alpha for graphs'!$B10:$G10),'raw alpha for graphs'!$B10:$G10,0)))</f>
        <v>Y</v>
      </c>
      <c r="M11" s="66" t="str">
        <f>INDEX('raw alpha for graphs'!$H$1:$O$1,1,MATCH(MAX('raw alpha for graphs'!$H10:$O10),'raw alpha for graphs'!$H10:$O10,0))</f>
        <v>-X</v>
      </c>
      <c r="N11" s="60" t="str">
        <f>INDEX('raw alpha for graphs'!$H$1:$O$1,1,MATCH(MIN('raw alpha for graphs'!$H10:$O10),'raw alpha for graphs'!$H10:$O10,0))</f>
        <v>mX</v>
      </c>
      <c r="O11" s="100" t="str">
        <f>CONCATENATE(formatting!E10+1,"-",formatting!F10+1)</f>
        <v>9-14</v>
      </c>
    </row>
    <row r="12" spans="1:93" ht="90" customHeight="1" x14ac:dyDescent="0.35">
      <c r="A12" s="147"/>
      <c r="B12" s="63" t="str">
        <f>'grasp info'!B11</f>
        <v>F26</v>
      </c>
      <c r="D12" s="70">
        <f>'grasp info'!F11</f>
        <v>3</v>
      </c>
      <c r="E12" s="100">
        <f>RANK('raw alpha for graphs'!B11,'raw alpha for graphs'!B$9:B$14)</f>
        <v>4</v>
      </c>
      <c r="F12" s="100">
        <f>RANK('raw alpha for graphs'!C11,'raw alpha for graphs'!C$9:C$14)</f>
        <v>4</v>
      </c>
      <c r="G12" s="100">
        <f>RANK('raw alpha for graphs'!D11,'raw alpha for graphs'!D$9:D$14)</f>
        <v>4</v>
      </c>
      <c r="H12" s="100">
        <f>RANK('raw alpha for graphs'!E11,'raw alpha for graphs'!E$9:E$14)</f>
        <v>4</v>
      </c>
      <c r="I12" s="100">
        <f>RANK('raw alpha for graphs'!F11,'raw alpha for graphs'!F$9:F$14)</f>
        <v>2</v>
      </c>
      <c r="J12" s="60">
        <f>RANK('raw alpha for graphs'!G11,'raw alpha for graphs'!G$9:G$14)</f>
        <v>3</v>
      </c>
      <c r="K12" s="66" t="str">
        <f>INDEX('raw alpha for graphs'!$B$1:$G$1,1,MATCH(MAX('raw alpha for graphs'!$B11:$G11),'raw alpha for graphs'!$B11:$G11,0))</f>
        <v>-Z</v>
      </c>
      <c r="L12" s="60" t="str">
        <f>(INDEX('raw alpha for graphs'!$B$1:$G$1,1,MATCH(MIN('raw alpha for graphs'!$B11:$G11),'raw alpha for graphs'!$B11:$G11,0)))</f>
        <v>-Y</v>
      </c>
      <c r="M12" s="66" t="str">
        <f>INDEX('raw alpha for graphs'!$H$1:$O$1,1,MATCH(MAX('raw alpha for graphs'!$H11:$O11),'raw alpha for graphs'!$H11:$O11,0))</f>
        <v>-X</v>
      </c>
      <c r="N12" s="60" t="str">
        <f>INDEX('raw alpha for graphs'!$H$1:$O$1,1,MATCH(MIN('raw alpha for graphs'!$H11:$O11),'raw alpha for graphs'!$H11:$O11,0))</f>
        <v>mX</v>
      </c>
      <c r="O12" s="100" t="str">
        <f>CONCATENATE(formatting!E11+1,"-",formatting!F11+1)</f>
        <v>9-14</v>
      </c>
    </row>
    <row r="13" spans="1:93" ht="90" customHeight="1" x14ac:dyDescent="0.35">
      <c r="A13" s="147"/>
      <c r="B13" s="63" t="str">
        <f>'grasp info'!B12</f>
        <v>T+6</v>
      </c>
      <c r="D13" s="70">
        <f>'grasp info'!F12</f>
        <v>6</v>
      </c>
      <c r="E13" s="100">
        <f>RANK('raw alpha for graphs'!B12,'raw alpha for graphs'!B$9:B$14)</f>
        <v>1</v>
      </c>
      <c r="F13" s="100">
        <f>RANK('raw alpha for graphs'!C12,'raw alpha for graphs'!C$9:C$14)</f>
        <v>2</v>
      </c>
      <c r="G13" s="100">
        <f>RANK('raw alpha for graphs'!D12,'raw alpha for graphs'!D$9:D$14)</f>
        <v>1</v>
      </c>
      <c r="H13" s="100">
        <f>RANK('raw alpha for graphs'!E12,'raw alpha for graphs'!E$9:E$14)</f>
        <v>2</v>
      </c>
      <c r="I13" s="100">
        <f>RANK('raw alpha for graphs'!F12,'raw alpha for graphs'!F$9:F$14)</f>
        <v>1</v>
      </c>
      <c r="J13" s="60">
        <f>RANK('raw alpha for graphs'!G12,'raw alpha for graphs'!G$9:G$14)</f>
        <v>1</v>
      </c>
      <c r="K13" s="66" t="str">
        <f>INDEX('raw alpha for graphs'!$B$1:$G$1,1,MATCH(MAX('raw alpha for graphs'!$B12:$G12),'raw alpha for graphs'!$B12:$G12,0))</f>
        <v>Y</v>
      </c>
      <c r="L13" s="60" t="str">
        <f>(INDEX('raw alpha for graphs'!$B$1:$G$1,1,MATCH(MIN('raw alpha for graphs'!$B12:$G12),'raw alpha for graphs'!$B12:$G12,0)))</f>
        <v>-Y</v>
      </c>
      <c r="M13" s="66" t="str">
        <f>INDEX('raw alpha for graphs'!$H$1:$O$1,1,MATCH(MAX('raw alpha for graphs'!$H12:$O12),'raw alpha for graphs'!$H12:$O12,0))</f>
        <v>Y</v>
      </c>
      <c r="N13" s="60" t="str">
        <f>INDEX('raw alpha for graphs'!$H$1:$O$1,1,MATCH(MIN('raw alpha for graphs'!$H12:$O12),'raw alpha for graphs'!$H12:$O12,0))</f>
        <v>mX</v>
      </c>
      <c r="O13" s="100" t="str">
        <f>CONCATENATE(formatting!E12+1,"-",formatting!F12+1)</f>
        <v>9-14</v>
      </c>
    </row>
    <row r="14" spans="1:93" ht="90" customHeight="1" x14ac:dyDescent="0.35">
      <c r="A14" s="147"/>
      <c r="B14" s="63" t="str">
        <f>'grasp info'!B13</f>
        <v>T+8</v>
      </c>
      <c r="D14" s="70">
        <f>'grasp info'!F13</f>
        <v>4</v>
      </c>
      <c r="E14" s="100">
        <f>RANK('raw alpha for graphs'!B13,'raw alpha for graphs'!B$9:B$14)</f>
        <v>5</v>
      </c>
      <c r="F14" s="100">
        <f>RANK('raw alpha for graphs'!C13,'raw alpha for graphs'!C$9:C$14)</f>
        <v>5</v>
      </c>
      <c r="G14" s="100">
        <f>RANK('raw alpha for graphs'!D13,'raw alpha for graphs'!D$9:D$14)</f>
        <v>5</v>
      </c>
      <c r="H14" s="100">
        <f>RANK('raw alpha for graphs'!E13,'raw alpha for graphs'!E$9:E$14)</f>
        <v>3</v>
      </c>
      <c r="I14" s="100">
        <f>RANK('raw alpha for graphs'!F13,'raw alpha for graphs'!F$9:F$14)</f>
        <v>4</v>
      </c>
      <c r="J14" s="60">
        <f>RANK('raw alpha for graphs'!G13,'raw alpha for graphs'!G$9:G$14)</f>
        <v>5</v>
      </c>
      <c r="K14" s="66" t="str">
        <f>INDEX('raw alpha for graphs'!$B$1:$G$1,1,MATCH(MAX('raw alpha for graphs'!$B13:$G13),'raw alpha for graphs'!$B13:$G13,0))</f>
        <v>Z</v>
      </c>
      <c r="L14" s="60" t="str">
        <f>(INDEX('raw alpha for graphs'!$B$1:$G$1,1,MATCH(MIN('raw alpha for graphs'!$B13:$G13),'raw alpha for graphs'!$B13:$G13,0)))</f>
        <v>-X</v>
      </c>
      <c r="M14" s="66" t="str">
        <f>INDEX('raw alpha for graphs'!$H$1:$O$1,1,MATCH(MAX('raw alpha for graphs'!$H13:$O13),'raw alpha for graphs'!$H13:$O13,0))</f>
        <v>-Y</v>
      </c>
      <c r="N14" s="60" t="str">
        <f>INDEX('raw alpha for graphs'!$H$1:$O$1,1,MATCH(MIN('raw alpha for graphs'!$H13:$O13),'raw alpha for graphs'!$H13:$O13,0))</f>
        <v>mX</v>
      </c>
      <c r="O14" s="100" t="str">
        <f>CONCATENATE(formatting!E13+1,"-",formatting!F13+1)</f>
        <v>9-14</v>
      </c>
    </row>
    <row r="15" spans="1:93" s="61" customFormat="1" ht="90" customHeight="1" thickBot="1" x14ac:dyDescent="0.4">
      <c r="A15" s="148"/>
      <c r="B15" s="72" t="str">
        <f>'grasp info'!B14</f>
        <v>T13</v>
      </c>
      <c r="D15" s="71">
        <f>'grasp info'!F14</f>
        <v>2</v>
      </c>
      <c r="E15" s="61">
        <f>RANK('raw alpha for graphs'!B14,'raw alpha for graphs'!B$9:B$14)</f>
        <v>6</v>
      </c>
      <c r="F15" s="61">
        <f>RANK('raw alpha for graphs'!C14,'raw alpha for graphs'!C$9:C$14)</f>
        <v>6</v>
      </c>
      <c r="G15" s="61">
        <f>RANK('raw alpha for graphs'!D14,'raw alpha for graphs'!D$9:D$14)</f>
        <v>6</v>
      </c>
      <c r="H15" s="61">
        <f>RANK('raw alpha for graphs'!E14,'raw alpha for graphs'!E$9:E$14)</f>
        <v>6</v>
      </c>
      <c r="I15" s="61">
        <f>RANK('raw alpha for graphs'!F14,'raw alpha for graphs'!F$9:F$14)</f>
        <v>6</v>
      </c>
      <c r="J15" s="62">
        <f>RANK('raw alpha for graphs'!G14,'raw alpha for graphs'!G$9:G$14)</f>
        <v>6</v>
      </c>
      <c r="K15" s="67" t="str">
        <f>INDEX('raw alpha for graphs'!$B$1:$G$1,1,MATCH(MAX('raw alpha for graphs'!$B14:$G14),'raw alpha for graphs'!$B14:$G14,0))</f>
        <v>X</v>
      </c>
      <c r="L15" s="62" t="str">
        <f>(INDEX('raw alpha for graphs'!$B$1:$G$1,1,MATCH(MIN('raw alpha for graphs'!$B14:$G14),'raw alpha for graphs'!$B14:$G14,0)))</f>
        <v>X</v>
      </c>
      <c r="M15" s="67" t="str">
        <f>INDEX('raw alpha for graphs'!$H$1:$O$1,1,MATCH(MAX('raw alpha for graphs'!$H14:$O14),'raw alpha for graphs'!$H14:$O14,0))</f>
        <v>mX</v>
      </c>
      <c r="N15" s="62" t="str">
        <f>INDEX('raw alpha for graphs'!$H$1:$O$1,1,MATCH(MIN('raw alpha for graphs'!$H14:$O14),'raw alpha for graphs'!$H14:$O14,0))</f>
        <v>mX</v>
      </c>
      <c r="O15" s="61" t="str">
        <f>CONCATENATE(formatting!E14+1,"-",formatting!F14+1)</f>
        <v>9-14</v>
      </c>
    </row>
    <row r="16" spans="1:93" ht="90" customHeight="1" thickBot="1" x14ac:dyDescent="0.4">
      <c r="A16" s="171" t="s">
        <v>272</v>
      </c>
      <c r="B16" s="63" t="str">
        <f>'grasp info'!B15</f>
        <v>C16</v>
      </c>
      <c r="D16" s="70">
        <f>'grasp info'!F15</f>
        <v>5</v>
      </c>
      <c r="E16" s="100">
        <f>RANK('raw alpha for graphs'!B15,'raw alpha for graphs'!B$15:B$18)</f>
        <v>3</v>
      </c>
      <c r="F16" s="100">
        <f>RANK('raw alpha for graphs'!C15,'raw alpha for graphs'!C$15:C$18)</f>
        <v>2</v>
      </c>
      <c r="G16" s="100">
        <f>RANK('raw alpha for graphs'!D15,'raw alpha for graphs'!D$15:D$18)</f>
        <v>3</v>
      </c>
      <c r="H16" s="100">
        <f>RANK('raw alpha for graphs'!E15,'raw alpha for graphs'!E$15:E$18)</f>
        <v>2</v>
      </c>
      <c r="I16" s="100">
        <f>RANK('raw alpha for graphs'!F15,'raw alpha for graphs'!F$15:F$18)</f>
        <v>3</v>
      </c>
      <c r="J16" s="60">
        <f>RANK('raw alpha for graphs'!G15,'raw alpha for graphs'!G$15:G$18)</f>
        <v>3</v>
      </c>
      <c r="K16" s="66" t="str">
        <f>INDEX('raw alpha for graphs'!$B$1:$G$1,1,MATCH(MAX('raw alpha for graphs'!$B15:$G15),'raw alpha for graphs'!$B15:$G15,0))</f>
        <v>-X</v>
      </c>
      <c r="L16" s="60" t="str">
        <f>(INDEX('raw alpha for graphs'!$B$1:$G$1,1,MATCH(MIN('raw alpha for graphs'!$B15:$G15),'raw alpha for graphs'!$B15:$G15,0)))</f>
        <v>-Y</v>
      </c>
      <c r="M16" s="66" t="str">
        <f>INDEX('raw alpha for graphs'!$H$1:$O$1,1,MATCH(MAX('raw alpha for graphs'!$H15:$O15),'raw alpha for graphs'!$H15:$O15,0))</f>
        <v>-X</v>
      </c>
      <c r="N16" s="60" t="str">
        <f>INDEX('raw alpha for graphs'!$H$1:$O$1,1,MATCH(MIN('raw alpha for graphs'!$H15:$O15),'raw alpha for graphs'!$H15:$O15,0))</f>
        <v>mX</v>
      </c>
      <c r="O16" s="100" t="str">
        <f>CONCATENATE(formatting!E15+1,"-",formatting!F15+1)</f>
        <v>15-18</v>
      </c>
    </row>
    <row r="17" spans="1:15" ht="90" customHeight="1" x14ac:dyDescent="0.35">
      <c r="A17" s="147"/>
      <c r="B17" s="63" t="str">
        <f>'grasp info'!B16</f>
        <v>F17</v>
      </c>
      <c r="D17" s="70">
        <f>'grasp info'!F16</f>
        <v>6</v>
      </c>
      <c r="E17" s="100">
        <f>RANK('raw alpha for graphs'!B16,'raw alpha for graphs'!B$15:B$18)</f>
        <v>1</v>
      </c>
      <c r="F17" s="100">
        <f>RANK('raw alpha for graphs'!C16,'raw alpha for graphs'!C$15:C$18)</f>
        <v>3</v>
      </c>
      <c r="G17" s="100">
        <f>RANK('raw alpha for graphs'!D16,'raw alpha for graphs'!D$15:D$18)</f>
        <v>1</v>
      </c>
      <c r="H17" s="100">
        <f>RANK('raw alpha for graphs'!E16,'raw alpha for graphs'!E$15:E$18)</f>
        <v>1</v>
      </c>
      <c r="I17" s="100">
        <f>RANK('raw alpha for graphs'!F16,'raw alpha for graphs'!F$15:F$18)</f>
        <v>1</v>
      </c>
      <c r="J17" s="60">
        <f>RANK('raw alpha for graphs'!G16,'raw alpha for graphs'!G$15:G$18)</f>
        <v>1</v>
      </c>
      <c r="K17" s="66" t="str">
        <f>INDEX('raw alpha for graphs'!$B$1:$G$1,1,MATCH(MAX('raw alpha for graphs'!$B16:$G16),'raw alpha for graphs'!$B16:$G16,0))</f>
        <v>-Z</v>
      </c>
      <c r="L17" s="60" t="str">
        <f>(INDEX('raw alpha for graphs'!$B$1:$G$1,1,MATCH(MIN('raw alpha for graphs'!$B16:$G16),'raw alpha for graphs'!$B16:$G16,0)))</f>
        <v>-Y</v>
      </c>
      <c r="M17" s="66" t="str">
        <f>INDEX('raw alpha for graphs'!$H$1:$O$1,1,MATCH(MAX('raw alpha for graphs'!$H16:$O16),'raw alpha for graphs'!$H16:$O16,0))</f>
        <v>-X</v>
      </c>
      <c r="N17" s="60" t="str">
        <f>INDEX('raw alpha for graphs'!$H$1:$O$1,1,MATCH(MIN('raw alpha for graphs'!$H16:$O16),'raw alpha for graphs'!$H16:$O16,0))</f>
        <v>mX</v>
      </c>
      <c r="O17" s="100" t="str">
        <f>CONCATENATE(formatting!E16+1,"-",formatting!F16+1)</f>
        <v>15-18</v>
      </c>
    </row>
    <row r="18" spans="1:15" ht="90" customHeight="1" x14ac:dyDescent="0.35">
      <c r="A18" s="147"/>
      <c r="B18" s="63" t="str">
        <f>'grasp info'!B17</f>
        <v>F21</v>
      </c>
      <c r="D18" s="70">
        <f>'grasp info'!F17</f>
        <v>4</v>
      </c>
      <c r="E18" s="100">
        <f>RANK('raw alpha for graphs'!B17,'raw alpha for graphs'!B$15:B$18)</f>
        <v>2</v>
      </c>
      <c r="F18" s="100">
        <f>RANK('raw alpha for graphs'!C17,'raw alpha for graphs'!C$15:C$18)</f>
        <v>4</v>
      </c>
      <c r="G18" s="100">
        <f>RANK('raw alpha for graphs'!D17,'raw alpha for graphs'!D$15:D$18)</f>
        <v>2</v>
      </c>
      <c r="H18" s="100">
        <f>RANK('raw alpha for graphs'!E17,'raw alpha for graphs'!E$15:E$18)</f>
        <v>2</v>
      </c>
      <c r="I18" s="100">
        <f>RANK('raw alpha for graphs'!F17,'raw alpha for graphs'!F$15:F$18)</f>
        <v>2</v>
      </c>
      <c r="J18" s="60">
        <f>RANK('raw alpha for graphs'!G17,'raw alpha for graphs'!G$15:G$18)</f>
        <v>2</v>
      </c>
      <c r="K18" s="66" t="str">
        <f>INDEX('raw alpha for graphs'!$B$1:$G$1,1,MATCH(MAX('raw alpha for graphs'!$B17:$G17),'raw alpha for graphs'!$B17:$G17,0))</f>
        <v>-X</v>
      </c>
      <c r="L18" s="60" t="str">
        <f>(INDEX('raw alpha for graphs'!$B$1:$G$1,1,MATCH(MIN('raw alpha for graphs'!$B17:$G17),'raw alpha for graphs'!$B17:$G17,0)))</f>
        <v>-Y</v>
      </c>
      <c r="M18" s="66" t="str">
        <f>INDEX('raw alpha for graphs'!$H$1:$O$1,1,MATCH(MAX('raw alpha for graphs'!$H17:$O17),'raw alpha for graphs'!$H17:$O17,0))</f>
        <v>-X</v>
      </c>
      <c r="N18" s="60" t="str">
        <f>INDEX('raw alpha for graphs'!$H$1:$O$1,1,MATCH(MIN('raw alpha for graphs'!$H17:$O17),'raw alpha for graphs'!$H17:$O17,0))</f>
        <v>mX</v>
      </c>
      <c r="O18" s="100" t="str">
        <f>CONCATENATE(formatting!E17+1,"-",formatting!F17+1)</f>
        <v>15-18</v>
      </c>
    </row>
    <row r="19" spans="1:15" s="61" customFormat="1" ht="90" customHeight="1" thickBot="1" x14ac:dyDescent="0.4">
      <c r="A19" s="148"/>
      <c r="B19" s="72" t="str">
        <f>'grasp info'!B18</f>
        <v>T16</v>
      </c>
      <c r="D19" s="71">
        <f>'grasp info'!F18</f>
        <v>5</v>
      </c>
      <c r="E19" s="61">
        <f>RANK('raw alpha for graphs'!B18,'raw alpha for graphs'!B$15:B$18)</f>
        <v>4</v>
      </c>
      <c r="F19" s="61">
        <f>RANK('raw alpha for graphs'!C18,'raw alpha for graphs'!C$15:C$18)</f>
        <v>1</v>
      </c>
      <c r="G19" s="61">
        <f>RANK('raw alpha for graphs'!D18,'raw alpha for graphs'!D$15:D$18)</f>
        <v>4</v>
      </c>
      <c r="H19" s="61">
        <f>RANK('raw alpha for graphs'!E18,'raw alpha for graphs'!E$15:E$18)</f>
        <v>4</v>
      </c>
      <c r="I19" s="61">
        <f>RANK('raw alpha for graphs'!F18,'raw alpha for graphs'!F$15:F$18)</f>
        <v>4</v>
      </c>
      <c r="J19" s="62">
        <f>RANK('raw alpha for graphs'!G18,'raw alpha for graphs'!G$15:G$18)</f>
        <v>4</v>
      </c>
      <c r="K19" s="67" t="str">
        <f>INDEX('raw alpha for graphs'!$B$1:$G$1,1,MATCH(MAX('raw alpha for graphs'!$B18:$G18),'raw alpha for graphs'!$B18:$G18,0))</f>
        <v>-X</v>
      </c>
      <c r="L19" s="62" t="str">
        <f>(INDEX('raw alpha for graphs'!$B$1:$G$1,1,MATCH(MIN('raw alpha for graphs'!$B18:$G18),'raw alpha for graphs'!$B18:$G18,0)))</f>
        <v>Y</v>
      </c>
      <c r="M19" s="67" t="str">
        <f>INDEX('raw alpha for graphs'!$H$1:$O$1,1,MATCH(MAX('raw alpha for graphs'!$H18:$O18),'raw alpha for graphs'!$H18:$O18,0))</f>
        <v>-X</v>
      </c>
      <c r="N19" s="62" t="str">
        <f>INDEX('raw alpha for graphs'!$H$1:$O$1,1,MATCH(MIN('raw alpha for graphs'!$H18:$O18),'raw alpha for graphs'!$H18:$O18,0))</f>
        <v>mX</v>
      </c>
      <c r="O19" s="61" t="str">
        <f>CONCATENATE(formatting!E18+1,"-",formatting!F18+1)</f>
        <v>15-18</v>
      </c>
    </row>
    <row r="20" spans="1:15" s="58" customFormat="1" ht="90" customHeight="1" thickBot="1" x14ac:dyDescent="0.4">
      <c r="A20" s="172" t="s">
        <v>273</v>
      </c>
      <c r="B20" s="79" t="str">
        <f>'grasp info'!B19</f>
        <v>C1</v>
      </c>
      <c r="D20" s="69">
        <f>'grasp info'!F19</f>
        <v>15</v>
      </c>
      <c r="E20" s="97">
        <f>RANK('raw alpha for graphs'!B19,'raw alpha for graphs'!B$19:B$20)</f>
        <v>1</v>
      </c>
      <c r="F20" s="97">
        <f>RANK('raw alpha for graphs'!C19,'raw alpha for graphs'!C$19:C$20)</f>
        <v>1</v>
      </c>
      <c r="G20" s="97">
        <f>RANK('raw alpha for graphs'!D19,'raw alpha for graphs'!D$19:D$20)</f>
        <v>1</v>
      </c>
      <c r="H20" s="97">
        <f>RANK('raw alpha for graphs'!E19,'raw alpha for graphs'!E$19:E$20)</f>
        <v>1</v>
      </c>
      <c r="I20" s="97">
        <f>RANK('raw alpha for graphs'!F19,'raw alpha for graphs'!F$19:F$20)</f>
        <v>1</v>
      </c>
      <c r="J20" s="97">
        <f>RANK('raw alpha for graphs'!G19,'raw alpha for graphs'!G$19:G$20)</f>
        <v>1</v>
      </c>
      <c r="K20" s="99" t="str">
        <f>INDEX('raw alpha for graphs'!$B$1:$G$1,1,MATCH(MAX('raw alpha for graphs'!$B19:$G19),'raw alpha for graphs'!$B19:$G19,0))</f>
        <v>-Z</v>
      </c>
      <c r="L20" s="98" t="str">
        <f>(INDEX('raw alpha for graphs'!$B$1:$G$1,1,MATCH(MIN('raw alpha for graphs'!$B19:$G19),'raw alpha for graphs'!$B19:$G19,0)))</f>
        <v>Z</v>
      </c>
      <c r="M20" s="99" t="str">
        <f>INDEX('raw alpha for graphs'!$H$1:$O$1,1,MATCH(MAX('raw alpha for graphs'!$H19:$O19),'raw alpha for graphs'!$H19:$O19,0))</f>
        <v>-X</v>
      </c>
      <c r="N20" s="98" t="str">
        <f>INDEX('raw alpha for graphs'!$H$1:$O$1,1,MATCH(MIN('raw alpha for graphs'!$H19:$O19),'raw alpha for graphs'!$H19:$O19,0))</f>
        <v>mX</v>
      </c>
      <c r="O20" s="58" t="str">
        <f>CONCATENATE(formatting!E19+1,"-",formatting!F19+1)</f>
        <v>19-20</v>
      </c>
    </row>
    <row r="21" spans="1:15" s="61" customFormat="1" ht="90" customHeight="1" thickBot="1" x14ac:dyDescent="0.4">
      <c r="A21" s="148"/>
      <c r="B21" s="72" t="str">
        <f>'grasp info'!B20</f>
        <v>C13</v>
      </c>
      <c r="D21" s="71">
        <f>'grasp info'!F20</f>
        <v>5</v>
      </c>
      <c r="E21" s="97">
        <f>RANK('raw alpha for graphs'!B20,'raw alpha for graphs'!B$19:B$20)</f>
        <v>2</v>
      </c>
      <c r="F21" s="97">
        <f>RANK('raw alpha for graphs'!C20,'raw alpha for graphs'!C$19:C$20)</f>
        <v>2</v>
      </c>
      <c r="G21" s="97">
        <f>RANK('raw alpha for graphs'!D20,'raw alpha for graphs'!D$19:D$20)</f>
        <v>2</v>
      </c>
      <c r="H21" s="97">
        <f>RANK('raw alpha for graphs'!E20,'raw alpha for graphs'!E$19:E$20)</f>
        <v>2</v>
      </c>
      <c r="I21" s="97">
        <f>RANK('raw alpha for graphs'!F20,'raw alpha for graphs'!F$19:F$20)</f>
        <v>2</v>
      </c>
      <c r="J21" s="97">
        <f>RANK('raw alpha for graphs'!G20,'raw alpha for graphs'!G$19:G$20)</f>
        <v>2</v>
      </c>
      <c r="K21" s="67" t="str">
        <f>INDEX('raw alpha for graphs'!$B$1:$G$1,1,MATCH(MAX('raw alpha for graphs'!$B20:$G20),'raw alpha for graphs'!$B20:$G20,0))</f>
        <v>-X</v>
      </c>
      <c r="L21" s="62" t="str">
        <f>(INDEX('raw alpha for graphs'!$B$1:$G$1,1,MATCH(MIN('raw alpha for graphs'!$B20:$G20),'raw alpha for graphs'!$B20:$G20,0)))</f>
        <v>Z</v>
      </c>
      <c r="M21" s="67" t="str">
        <f>INDEX('raw alpha for graphs'!$H$1:$O$1,1,MATCH(MAX('raw alpha for graphs'!$H20:$O20),'raw alpha for graphs'!$H20:$O20,0))</f>
        <v>-X</v>
      </c>
      <c r="N21" s="62" t="str">
        <f>INDEX('raw alpha for graphs'!$H$1:$O$1,1,MATCH(MIN('raw alpha for graphs'!$H20:$O20),'raw alpha for graphs'!$H20:$O20,0))</f>
        <v>mX</v>
      </c>
      <c r="O21" s="61" t="str">
        <f>CONCATENATE(formatting!E20+1,"-",formatting!F20+1)</f>
        <v>19-20</v>
      </c>
    </row>
    <row r="22" spans="1:15" s="61" customFormat="1" ht="90" customHeight="1" thickBot="1" x14ac:dyDescent="0.4">
      <c r="A22" s="136" t="s">
        <v>274</v>
      </c>
      <c r="B22" s="72" t="str">
        <f>'grasp info'!B21</f>
        <v>C16</v>
      </c>
      <c r="D22" s="71">
        <f>'grasp info'!F21</f>
        <v>5</v>
      </c>
      <c r="E22" s="61">
        <f>RANK('raw alpha for graphs'!B21,'raw alpha for graphs'!B$21:B$21)</f>
        <v>1</v>
      </c>
      <c r="F22" s="61">
        <f>RANK('raw alpha for graphs'!C21,'raw alpha for graphs'!C$21:C$21)</f>
        <v>1</v>
      </c>
      <c r="G22" s="61">
        <f>RANK('raw alpha for graphs'!D21,'raw alpha for graphs'!D$21:D$21)</f>
        <v>1</v>
      </c>
      <c r="H22" s="61">
        <f>RANK('raw alpha for graphs'!E21,'raw alpha for graphs'!E$21:E$21)</f>
        <v>1</v>
      </c>
      <c r="I22" s="61">
        <f>RANK('raw alpha for graphs'!F21,'raw alpha for graphs'!F$21:F$21)</f>
        <v>1</v>
      </c>
      <c r="J22" s="61">
        <f>RANK('raw alpha for graphs'!G21,'raw alpha for graphs'!G$21:G$21)</f>
        <v>1</v>
      </c>
      <c r="K22" s="67" t="str">
        <f>INDEX('raw alpha for graphs'!$B$1:$G$1,1,MATCH(MAX('raw alpha for graphs'!$B21:$G21),'raw alpha for graphs'!$B21:$G21,0))</f>
        <v>X</v>
      </c>
      <c r="L22" s="62" t="str">
        <f>(INDEX('raw alpha for graphs'!$B$1:$G$1,1,MATCH(MIN('raw alpha for graphs'!$B21:$G21),'raw alpha for graphs'!$B21:$G21,0)))</f>
        <v>-X</v>
      </c>
      <c r="M22" s="67" t="str">
        <f>INDEX('raw alpha for graphs'!$H$1:$O$1,1,MATCH(MAX('raw alpha for graphs'!$H21:$O21),'raw alpha for graphs'!$H21:$O21,0))</f>
        <v>X</v>
      </c>
      <c r="N22" s="62" t="str">
        <f>INDEX('raw alpha for graphs'!$H$1:$O$1,1,MATCH(MIN('raw alpha for graphs'!$H21:$O21),'raw alpha for graphs'!$H21:$O21,0))</f>
        <v>mX</v>
      </c>
      <c r="O22" s="61" t="str">
        <f>CONCATENATE(formatting!E21+1,"-",formatting!F21+1)</f>
        <v>21-21</v>
      </c>
    </row>
    <row r="23" spans="1:15" ht="90" customHeight="1" thickBot="1" x14ac:dyDescent="0.4">
      <c r="A23" s="171" t="s">
        <v>275</v>
      </c>
      <c r="B23" s="63" t="str">
        <f>'grasp info'!B22</f>
        <v>C3</v>
      </c>
      <c r="D23" s="70">
        <f>'grasp info'!F22</f>
        <v>16</v>
      </c>
      <c r="E23" s="61">
        <f>RANK('raw alpha for graphs'!B22,'raw alpha for graphs'!B$22:B$24)</f>
        <v>1</v>
      </c>
      <c r="F23" s="61">
        <f>RANK('raw alpha for graphs'!C22,'raw alpha for graphs'!C$22:C$24)</f>
        <v>1</v>
      </c>
      <c r="G23" s="61">
        <f>RANK('raw alpha for graphs'!D22,'raw alpha for graphs'!D$22:D$24)</f>
        <v>1</v>
      </c>
      <c r="H23" s="61">
        <f>RANK('raw alpha for graphs'!E22,'raw alpha for graphs'!E$22:E$24)</f>
        <v>1</v>
      </c>
      <c r="I23" s="61">
        <f>RANK('raw alpha for graphs'!F22,'raw alpha for graphs'!F$22:F$24)</f>
        <v>1</v>
      </c>
      <c r="J23" s="61">
        <f>RANK('raw alpha for graphs'!G22,'raw alpha for graphs'!G$22:G$24)</f>
        <v>1</v>
      </c>
      <c r="K23" s="67" t="str">
        <f>INDEX('raw alpha for graphs'!$B$1:$G$1,1,MATCH(MAX('raw alpha for graphs'!$B22:$G22),'raw alpha for graphs'!$B22:$G22,0))</f>
        <v>-X</v>
      </c>
      <c r="L23" s="62" t="str">
        <f>(INDEX('raw alpha for graphs'!$B$1:$G$1,1,MATCH(MIN('raw alpha for graphs'!$B22:$G22),'raw alpha for graphs'!$B22:$G22,0)))</f>
        <v>Z</v>
      </c>
      <c r="M23" s="67" t="str">
        <f>INDEX('raw alpha for graphs'!$H$1:$O$1,1,MATCH(MAX('raw alpha for graphs'!$H22:$O22),'raw alpha for graphs'!$H22:$O22,0))</f>
        <v>-X</v>
      </c>
      <c r="N23" s="62" t="str">
        <f>INDEX('raw alpha for graphs'!$H$1:$O$1,1,MATCH(MIN('raw alpha for graphs'!$H22:$O22),'raw alpha for graphs'!$H22:$O22,0))</f>
        <v>mX</v>
      </c>
      <c r="O23" s="100" t="str">
        <f>CONCATENATE(formatting!E22+1,"-",formatting!F22+1)</f>
        <v>22-24</v>
      </c>
    </row>
    <row r="24" spans="1:15" ht="90" customHeight="1" thickBot="1" x14ac:dyDescent="0.4">
      <c r="A24" s="147"/>
      <c r="B24" s="63" t="str">
        <f>'grasp info'!B23</f>
        <v>C6</v>
      </c>
      <c r="D24" s="70">
        <f>'grasp info'!F23</f>
        <v>5</v>
      </c>
      <c r="E24" s="61">
        <f>RANK('raw alpha for graphs'!B23,'raw alpha for graphs'!B$22:B$24)</f>
        <v>3</v>
      </c>
      <c r="F24" s="61">
        <f>RANK('raw alpha for graphs'!C23,'raw alpha for graphs'!C$22:C$24)</f>
        <v>3</v>
      </c>
      <c r="G24" s="61">
        <f>RANK('raw alpha for graphs'!D23,'raw alpha for graphs'!D$22:D$24)</f>
        <v>3</v>
      </c>
      <c r="H24" s="61">
        <f>RANK('raw alpha for graphs'!E23,'raw alpha for graphs'!E$22:E$24)</f>
        <v>3</v>
      </c>
      <c r="I24" s="61">
        <f>RANK('raw alpha for graphs'!F23,'raw alpha for graphs'!F$22:F$24)</f>
        <v>3</v>
      </c>
      <c r="J24" s="61">
        <f>RANK('raw alpha for graphs'!G23,'raw alpha for graphs'!G$22:G$24)</f>
        <v>3</v>
      </c>
      <c r="K24" s="67" t="str">
        <f>INDEX('raw alpha for graphs'!$B$1:$G$1,1,MATCH(MAX('raw alpha for graphs'!$B23:$G23),'raw alpha for graphs'!$B23:$G23,0))</f>
        <v>-X</v>
      </c>
      <c r="L24" s="62" t="str">
        <f>(INDEX('raw alpha for graphs'!$B$1:$G$1,1,MATCH(MIN('raw alpha for graphs'!$B23:$G23),'raw alpha for graphs'!$B23:$G23,0)))</f>
        <v>-Y</v>
      </c>
      <c r="M24" s="67" t="str">
        <f>INDEX('raw alpha for graphs'!$H$1:$O$1,1,MATCH(MAX('raw alpha for graphs'!$H23:$O23),'raw alpha for graphs'!$H23:$O23,0))</f>
        <v>-X</v>
      </c>
      <c r="N24" s="62" t="str">
        <f>INDEX('raw alpha for graphs'!$H$1:$O$1,1,MATCH(MIN('raw alpha for graphs'!$H23:$O23),'raw alpha for graphs'!$H23:$O23,0))</f>
        <v>mX</v>
      </c>
      <c r="O24" s="100" t="str">
        <f>CONCATENATE(formatting!E23+1,"-",formatting!F23+1)</f>
        <v>22-24</v>
      </c>
    </row>
    <row r="25" spans="1:15" s="61" customFormat="1" ht="90" customHeight="1" thickBot="1" x14ac:dyDescent="0.4">
      <c r="A25" s="148"/>
      <c r="B25" s="72" t="str">
        <f>'grasp info'!B24</f>
        <v>T1</v>
      </c>
      <c r="D25" s="71">
        <f>'grasp info'!F24</f>
        <v>13</v>
      </c>
      <c r="E25" s="61">
        <f>RANK('raw alpha for graphs'!B24,'raw alpha for graphs'!B$22:B$24)</f>
        <v>2</v>
      </c>
      <c r="F25" s="61">
        <f>RANK('raw alpha for graphs'!C24,'raw alpha for graphs'!C$22:C$24)</f>
        <v>2</v>
      </c>
      <c r="G25" s="61">
        <f>RANK('raw alpha for graphs'!D24,'raw alpha for graphs'!D$22:D$24)</f>
        <v>2</v>
      </c>
      <c r="H25" s="61">
        <f>RANK('raw alpha for graphs'!E24,'raw alpha for graphs'!E$22:E$24)</f>
        <v>2</v>
      </c>
      <c r="I25" s="61">
        <f>RANK('raw alpha for graphs'!F24,'raw alpha for graphs'!F$22:F$24)</f>
        <v>2</v>
      </c>
      <c r="J25" s="61">
        <f>RANK('raw alpha for graphs'!G24,'raw alpha for graphs'!G$22:G$24)</f>
        <v>2</v>
      </c>
      <c r="K25" s="67" t="str">
        <f>INDEX('raw alpha for graphs'!$B$1:$G$1,1,MATCH(MAX('raw alpha for graphs'!$B24:$G24),'raw alpha for graphs'!$B24:$G24,0))</f>
        <v>-X</v>
      </c>
      <c r="L25" s="62" t="str">
        <f>(INDEX('raw alpha for graphs'!$B$1:$G$1,1,MATCH(MIN('raw alpha for graphs'!$B24:$G24),'raw alpha for graphs'!$B24:$G24,0)))</f>
        <v>X</v>
      </c>
      <c r="M25" s="67" t="str">
        <f>INDEX('raw alpha for graphs'!$H$1:$O$1,1,MATCH(MAX('raw alpha for graphs'!$H24:$O24),'raw alpha for graphs'!$H24:$O24,0))</f>
        <v>-X</v>
      </c>
      <c r="N25" s="62" t="str">
        <f>INDEX('raw alpha for graphs'!$H$1:$O$1,1,MATCH(MIN('raw alpha for graphs'!$H24:$O24),'raw alpha for graphs'!$H24:$O24,0))</f>
        <v>mX</v>
      </c>
      <c r="O25" s="61" t="str">
        <f>CONCATENATE(formatting!E24+1,"-",formatting!F24+1)</f>
        <v>22-24</v>
      </c>
    </row>
    <row r="26" spans="1:15" ht="90" customHeight="1" thickBot="1" x14ac:dyDescent="0.4">
      <c r="A26" s="171" t="s">
        <v>276</v>
      </c>
      <c r="B26" s="63" t="str">
        <f>'grasp info'!B25</f>
        <v>C6</v>
      </c>
      <c r="D26" s="70">
        <f>'grasp info'!F25</f>
        <v>5</v>
      </c>
      <c r="E26" s="61">
        <f>RANK('raw alpha for graphs'!B25,'raw alpha for graphs'!B$25:B$28)</f>
        <v>3</v>
      </c>
      <c r="F26" s="61">
        <f>RANK('raw alpha for graphs'!C25,'raw alpha for graphs'!C$25:C$28)</f>
        <v>3</v>
      </c>
      <c r="G26" s="61">
        <f>RANK('raw alpha for graphs'!D25,'raw alpha for graphs'!D$25:D$28)</f>
        <v>3</v>
      </c>
      <c r="H26" s="61">
        <f>RANK('raw alpha for graphs'!E25,'raw alpha for graphs'!E$25:E$28)</f>
        <v>1</v>
      </c>
      <c r="I26" s="61">
        <f>RANK('raw alpha for graphs'!F25,'raw alpha for graphs'!F$25:F$28)</f>
        <v>3</v>
      </c>
      <c r="J26" s="61">
        <f>RANK('raw alpha for graphs'!G25,'raw alpha for graphs'!G$25:G$28)</f>
        <v>3</v>
      </c>
      <c r="K26" s="67" t="str">
        <f>INDEX('raw alpha for graphs'!$B$1:$G$1,1,MATCH(MAX('raw alpha for graphs'!$B25:$G25),'raw alpha for graphs'!$B25:$G25,0))</f>
        <v>-Y</v>
      </c>
      <c r="L26" s="62" t="str">
        <f>(INDEX('raw alpha for graphs'!$B$1:$G$1,1,MATCH(MIN('raw alpha for graphs'!$B25:$G25),'raw alpha for graphs'!$B25:$G25,0)))</f>
        <v>-X</v>
      </c>
      <c r="M26" s="67" t="str">
        <f>INDEX('raw alpha for graphs'!$H$1:$O$1,1,MATCH(MAX('raw alpha for graphs'!$H25:$O25),'raw alpha for graphs'!$H25:$O25,0))</f>
        <v>-Y</v>
      </c>
      <c r="N26" s="62" t="str">
        <f>INDEX('raw alpha for graphs'!$H$1:$O$1,1,MATCH(MIN('raw alpha for graphs'!$H25:$O25),'raw alpha for graphs'!$H25:$O25,0))</f>
        <v>mX</v>
      </c>
      <c r="O26" s="100" t="str">
        <f>CONCATENATE(formatting!E25+1,"-",formatting!F25+1)</f>
        <v>25-28</v>
      </c>
    </row>
    <row r="27" spans="1:15" ht="90" customHeight="1" thickBot="1" x14ac:dyDescent="0.4">
      <c r="A27" s="147"/>
      <c r="B27" s="63" t="str">
        <f>'grasp info'!B26</f>
        <v>C8</v>
      </c>
      <c r="D27" s="70">
        <f>'grasp info'!F26</f>
        <v>3</v>
      </c>
      <c r="E27" s="61">
        <f>RANK('raw alpha for graphs'!B26,'raw alpha for graphs'!B$25:B$28)</f>
        <v>3</v>
      </c>
      <c r="F27" s="61">
        <f>RANK('raw alpha for graphs'!C26,'raw alpha for graphs'!C$25:C$28)</f>
        <v>3</v>
      </c>
      <c r="G27" s="61">
        <f>RANK('raw alpha for graphs'!D26,'raw alpha for graphs'!D$25:D$28)</f>
        <v>3</v>
      </c>
      <c r="H27" s="61">
        <f>RANK('raw alpha for graphs'!E26,'raw alpha for graphs'!E$25:E$28)</f>
        <v>3</v>
      </c>
      <c r="I27" s="61">
        <f>RANK('raw alpha for graphs'!F26,'raw alpha for graphs'!F$25:F$28)</f>
        <v>3</v>
      </c>
      <c r="J27" s="61">
        <f>RANK('raw alpha for graphs'!G26,'raw alpha for graphs'!G$25:G$28)</f>
        <v>3</v>
      </c>
      <c r="K27" s="67" t="str">
        <f>INDEX('raw alpha for graphs'!$B$1:$G$1,1,MATCH(MAX('raw alpha for graphs'!$B26:$G26),'raw alpha for graphs'!$B26:$G26,0))</f>
        <v>-Y</v>
      </c>
      <c r="L27" s="62" t="str">
        <f>(INDEX('raw alpha for graphs'!$B$1:$G$1,1,MATCH(MIN('raw alpha for graphs'!$B26:$G26),'raw alpha for graphs'!$B26:$G26,0)))</f>
        <v>-X</v>
      </c>
      <c r="M27" s="67" t="str">
        <f>INDEX('raw alpha for graphs'!$H$1:$O$1,1,MATCH(MAX('raw alpha for graphs'!$H26:$O26),'raw alpha for graphs'!$H26:$O26,0))</f>
        <v>-Y</v>
      </c>
      <c r="N27" s="62" t="str">
        <f>INDEX('raw alpha for graphs'!$H$1:$O$1,1,MATCH(MIN('raw alpha for graphs'!$H26:$O26),'raw alpha for graphs'!$H26:$O26,0))</f>
        <v>mX</v>
      </c>
      <c r="O27" s="100" t="str">
        <f>CONCATENATE(formatting!E26+1,"-",formatting!F26+1)</f>
        <v>25-28</v>
      </c>
    </row>
    <row r="28" spans="1:15" ht="90" customHeight="1" thickBot="1" x14ac:dyDescent="0.4">
      <c r="A28" s="147"/>
      <c r="B28" s="63" t="str">
        <f>'grasp info'!B27</f>
        <v>T6</v>
      </c>
      <c r="D28" s="70">
        <f>'grasp info'!F27</f>
        <v>8</v>
      </c>
      <c r="E28" s="61">
        <f>RANK('raw alpha for graphs'!B27,'raw alpha for graphs'!B$25:B$28)</f>
        <v>1</v>
      </c>
      <c r="F28" s="61">
        <f>RANK('raw alpha for graphs'!C27,'raw alpha for graphs'!C$25:C$28)</f>
        <v>1</v>
      </c>
      <c r="G28" s="61">
        <f>RANK('raw alpha for graphs'!D27,'raw alpha for graphs'!D$25:D$28)</f>
        <v>1</v>
      </c>
      <c r="H28" s="61">
        <f>RANK('raw alpha for graphs'!E27,'raw alpha for graphs'!E$25:E$28)</f>
        <v>2</v>
      </c>
      <c r="I28" s="61">
        <f>RANK('raw alpha for graphs'!F27,'raw alpha for graphs'!F$25:F$28)</f>
        <v>1</v>
      </c>
      <c r="J28" s="61">
        <f>RANK('raw alpha for graphs'!G27,'raw alpha for graphs'!G$25:G$28)</f>
        <v>1</v>
      </c>
      <c r="K28" s="67" t="str">
        <f>INDEX('raw alpha for graphs'!$B$1:$G$1,1,MATCH(MAX('raw alpha for graphs'!$B27:$G27),'raw alpha for graphs'!$B27:$G27,0))</f>
        <v>X</v>
      </c>
      <c r="L28" s="62" t="str">
        <f>(INDEX('raw alpha for graphs'!$B$1:$G$1,1,MATCH(MIN('raw alpha for graphs'!$B27:$G27),'raw alpha for graphs'!$B27:$G27,0)))</f>
        <v>Z</v>
      </c>
      <c r="M28" s="67" t="str">
        <f>INDEX('raw alpha for graphs'!$H$1:$O$1,1,MATCH(MAX('raw alpha for graphs'!$H27:$O27),'raw alpha for graphs'!$H27:$O27,0))</f>
        <v>X</v>
      </c>
      <c r="N28" s="62" t="str">
        <f>INDEX('raw alpha for graphs'!$H$1:$O$1,1,MATCH(MIN('raw alpha for graphs'!$H27:$O27),'raw alpha for graphs'!$H27:$O27,0))</f>
        <v>mX</v>
      </c>
      <c r="O28" s="100" t="str">
        <f>CONCATENATE(formatting!E27+1,"-",formatting!F27+1)</f>
        <v>25-28</v>
      </c>
    </row>
    <row r="29" spans="1:15" s="61" customFormat="1" ht="90" customHeight="1" thickBot="1" x14ac:dyDescent="0.4">
      <c r="A29" s="148"/>
      <c r="B29" s="72" t="str">
        <f>'grasp info'!B28</f>
        <v>T10</v>
      </c>
      <c r="D29" s="71">
        <f>'grasp info'!F28</f>
        <v>3</v>
      </c>
      <c r="E29" s="61">
        <f>RANK('raw alpha for graphs'!B28,'raw alpha for graphs'!B$25:B$28)</f>
        <v>2</v>
      </c>
      <c r="F29" s="61">
        <f>RANK('raw alpha for graphs'!C28,'raw alpha for graphs'!C$25:C$28)</f>
        <v>2</v>
      </c>
      <c r="G29" s="61">
        <f>RANK('raw alpha for graphs'!D28,'raw alpha for graphs'!D$25:D$28)</f>
        <v>2</v>
      </c>
      <c r="H29" s="61">
        <f>RANK('raw alpha for graphs'!E28,'raw alpha for graphs'!E$25:E$28)</f>
        <v>4</v>
      </c>
      <c r="I29" s="61">
        <f>RANK('raw alpha for graphs'!F28,'raw alpha for graphs'!F$25:F$28)</f>
        <v>2</v>
      </c>
      <c r="J29" s="61">
        <f>RANK('raw alpha for graphs'!G28,'raw alpha for graphs'!G$25:G$28)</f>
        <v>2</v>
      </c>
      <c r="K29" s="67" t="str">
        <f>INDEX('raw alpha for graphs'!$B$1:$G$1,1,MATCH(MAX('raw alpha for graphs'!$B28:$G28),'raw alpha for graphs'!$B28:$G28,0))</f>
        <v>Z</v>
      </c>
      <c r="L29" s="62" t="str">
        <f>(INDEX('raw alpha for graphs'!$B$1:$G$1,1,MATCH(MIN('raw alpha for graphs'!$B28:$G28),'raw alpha for graphs'!$B28:$G28,0)))</f>
        <v>-Y</v>
      </c>
      <c r="M29" s="67" t="str">
        <f>INDEX('raw alpha for graphs'!$H$1:$O$1,1,MATCH(MAX('raw alpha for graphs'!$H28:$O28),'raw alpha for graphs'!$H28:$O28,0))</f>
        <v>-X</v>
      </c>
      <c r="N29" s="62" t="str">
        <f>INDEX('raw alpha for graphs'!$H$1:$O$1,1,MATCH(MIN('raw alpha for graphs'!$H28:$O28),'raw alpha for graphs'!$H28:$O28,0))</f>
        <v>mX</v>
      </c>
      <c r="O29" s="61" t="str">
        <f>CONCATENATE(formatting!E28+1,"-",formatting!F28+1)</f>
        <v>25-28</v>
      </c>
    </row>
    <row r="30" spans="1:15" ht="90" customHeight="1" thickBot="1" x14ac:dyDescent="0.4">
      <c r="A30" s="171" t="s">
        <v>277</v>
      </c>
      <c r="B30" s="63" t="str">
        <f>'grasp info'!B29</f>
        <v>F26</v>
      </c>
      <c r="D30" s="70">
        <f>'grasp info'!F29</f>
        <v>3</v>
      </c>
      <c r="E30" s="61">
        <f>RANK('raw alpha for graphs'!B29,'raw alpha for graphs'!B$29:B$31)</f>
        <v>2</v>
      </c>
      <c r="F30" s="61">
        <f>RANK('raw alpha for graphs'!C29,'raw alpha for graphs'!C$29:C$31)</f>
        <v>3</v>
      </c>
      <c r="G30" s="61">
        <f>RANK('raw alpha for graphs'!D29,'raw alpha for graphs'!D$29:D$31)</f>
        <v>3</v>
      </c>
      <c r="H30" s="61">
        <f>RANK('raw alpha for graphs'!E29,'raw alpha for graphs'!E$29:E$31)</f>
        <v>3</v>
      </c>
      <c r="I30" s="61">
        <f>RANK('raw alpha for graphs'!F29,'raw alpha for graphs'!F$29:F$31)</f>
        <v>3</v>
      </c>
      <c r="J30" s="61">
        <f>RANK('raw alpha for graphs'!G29,'raw alpha for graphs'!G$29:G$31)</f>
        <v>3</v>
      </c>
      <c r="K30" s="67" t="str">
        <f>INDEX('raw alpha for graphs'!$B$1:$G$1,1,MATCH(MAX('raw alpha for graphs'!$B29:$G29),'raw alpha for graphs'!$B29:$G29,0))</f>
        <v>Z</v>
      </c>
      <c r="L30" s="62" t="str">
        <f>(INDEX('raw alpha for graphs'!$B$1:$G$1,1,MATCH(MIN('raw alpha for graphs'!$B29:$G29),'raw alpha for graphs'!$B29:$G29,0)))</f>
        <v>Y</v>
      </c>
      <c r="M30" s="67" t="str">
        <f>INDEX('raw alpha for graphs'!$H$1:$O$1,1,MATCH(MAX('raw alpha for graphs'!$H29:$O29),'raw alpha for graphs'!$H29:$O29,0))</f>
        <v>X</v>
      </c>
      <c r="N30" s="62" t="str">
        <f>INDEX('raw alpha for graphs'!$H$1:$O$1,1,MATCH(MIN('raw alpha for graphs'!$H29:$O29),'raw alpha for graphs'!$H29:$O29,0))</f>
        <v>mX</v>
      </c>
      <c r="O30" s="100" t="str">
        <f>CONCATENATE(formatting!E29+1,"-",formatting!F29+1)</f>
        <v>29-31</v>
      </c>
    </row>
    <row r="31" spans="1:15" ht="90" customHeight="1" thickBot="1" x14ac:dyDescent="0.4">
      <c r="A31" s="147"/>
      <c r="B31" s="63" t="str">
        <f>'grasp info'!B30</f>
        <v>T10</v>
      </c>
      <c r="D31" s="70">
        <f>'grasp info'!F30</f>
        <v>3</v>
      </c>
      <c r="E31" s="61">
        <f>RANK('raw alpha for graphs'!B30,'raw alpha for graphs'!B$29:B$31)</f>
        <v>3</v>
      </c>
      <c r="F31" s="61">
        <f>RANK('raw alpha for graphs'!C30,'raw alpha for graphs'!C$29:C$31)</f>
        <v>2</v>
      </c>
      <c r="G31" s="61">
        <f>RANK('raw alpha for graphs'!D30,'raw alpha for graphs'!D$29:D$31)</f>
        <v>2</v>
      </c>
      <c r="H31" s="61">
        <f>RANK('raw alpha for graphs'!E30,'raw alpha for graphs'!E$29:E$31)</f>
        <v>2</v>
      </c>
      <c r="I31" s="61">
        <f>RANK('raw alpha for graphs'!F30,'raw alpha for graphs'!F$29:F$31)</f>
        <v>2</v>
      </c>
      <c r="J31" s="61">
        <f>RANK('raw alpha for graphs'!G30,'raw alpha for graphs'!G$29:G$31)</f>
        <v>2</v>
      </c>
      <c r="K31" s="67" t="str">
        <f>INDEX('raw alpha for graphs'!$B$1:$G$1,1,MATCH(MAX('raw alpha for graphs'!$B30:$G30),'raw alpha for graphs'!$B30:$G30,0))</f>
        <v>Z</v>
      </c>
      <c r="L31" s="62" t="str">
        <f>(INDEX('raw alpha for graphs'!$B$1:$G$1,1,MATCH(MIN('raw alpha for graphs'!$B30:$G30),'raw alpha for graphs'!$B30:$G30,0)))</f>
        <v>Y</v>
      </c>
      <c r="M31" s="67" t="str">
        <f>INDEX('raw alpha for graphs'!$H$1:$O$1,1,MATCH(MAX('raw alpha for graphs'!$H30:$O30),'raw alpha for graphs'!$H30:$O30,0))</f>
        <v>X</v>
      </c>
      <c r="N31" s="62" t="str">
        <f>INDEX('raw alpha for graphs'!$H$1:$O$1,1,MATCH(MIN('raw alpha for graphs'!$H30:$O30),'raw alpha for graphs'!$H30:$O30,0))</f>
        <v>mX</v>
      </c>
      <c r="O31" s="100" t="str">
        <f>CONCATENATE(formatting!E30+1,"-",formatting!F30+1)</f>
        <v>29-31</v>
      </c>
    </row>
    <row r="32" spans="1:15" s="61" customFormat="1" ht="90" customHeight="1" thickBot="1" x14ac:dyDescent="0.4">
      <c r="A32" s="148"/>
      <c r="B32" s="72" t="str">
        <f>'grasp info'!B31</f>
        <v>T16</v>
      </c>
      <c r="D32" s="71">
        <f>'grasp info'!F31</f>
        <v>5</v>
      </c>
      <c r="E32" s="61">
        <f>RANK('raw alpha for graphs'!B31,'raw alpha for graphs'!B$29:B$31)</f>
        <v>1</v>
      </c>
      <c r="F32" s="61">
        <f>RANK('raw alpha for graphs'!C31,'raw alpha for graphs'!C$29:C$31)</f>
        <v>1</v>
      </c>
      <c r="G32" s="61">
        <f>RANK('raw alpha for graphs'!D31,'raw alpha for graphs'!D$29:D$31)</f>
        <v>1</v>
      </c>
      <c r="H32" s="61">
        <f>RANK('raw alpha for graphs'!E31,'raw alpha for graphs'!E$29:E$31)</f>
        <v>1</v>
      </c>
      <c r="I32" s="61">
        <f>RANK('raw alpha for graphs'!F31,'raw alpha for graphs'!F$29:F$31)</f>
        <v>1</v>
      </c>
      <c r="J32" s="61">
        <f>RANK('raw alpha for graphs'!G31,'raw alpha for graphs'!G$29:G$31)</f>
        <v>1</v>
      </c>
      <c r="K32" s="67" t="str">
        <f>INDEX('raw alpha for graphs'!$B$1:$G$1,1,MATCH(MAX('raw alpha for graphs'!$B31:$G31),'raw alpha for graphs'!$B31:$G31,0))</f>
        <v>Z</v>
      </c>
      <c r="L32" s="62" t="str">
        <f>(INDEX('raw alpha for graphs'!$B$1:$G$1,1,MATCH(MIN('raw alpha for graphs'!$B31:$G31),'raw alpha for graphs'!$B31:$G31,0)))</f>
        <v>Y</v>
      </c>
      <c r="M32" s="67" t="str">
        <f>INDEX('raw alpha for graphs'!$H$1:$O$1,1,MATCH(MAX('raw alpha for graphs'!$H31:$O31),'raw alpha for graphs'!$H31:$O31,0))</f>
        <v>X</v>
      </c>
      <c r="N32" s="62" t="str">
        <f>INDEX('raw alpha for graphs'!$H$1:$O$1,1,MATCH(MIN('raw alpha for graphs'!$H31:$O31),'raw alpha for graphs'!$H31:$O31,0))</f>
        <v>mX</v>
      </c>
      <c r="O32" s="61" t="str">
        <f>CONCATENATE(formatting!E31+1,"-",formatting!F31+1)</f>
        <v>29-31</v>
      </c>
    </row>
    <row r="33" spans="1:15" ht="90" customHeight="1" thickBot="1" x14ac:dyDescent="0.4">
      <c r="A33" s="171" t="s">
        <v>278</v>
      </c>
      <c r="B33" s="63" t="str">
        <f>'grasp info'!B32</f>
        <v>C8</v>
      </c>
      <c r="D33" s="70">
        <f>'grasp info'!F32</f>
        <v>3</v>
      </c>
      <c r="E33" s="61">
        <f>RANK('raw alpha for graphs'!B32,'raw alpha for graphs'!B$32:B$33)</f>
        <v>2</v>
      </c>
      <c r="F33" s="61">
        <f>RANK('raw alpha for graphs'!C32,'raw alpha for graphs'!C$32:C$33)</f>
        <v>1</v>
      </c>
      <c r="G33" s="61">
        <f>RANK('raw alpha for graphs'!D32,'raw alpha for graphs'!D$32:D$33)</f>
        <v>2</v>
      </c>
      <c r="H33" s="61">
        <f>RANK('raw alpha for graphs'!E32,'raw alpha for graphs'!E$32:E$33)</f>
        <v>2</v>
      </c>
      <c r="I33" s="61">
        <f>RANK('raw alpha for graphs'!F32,'raw alpha for graphs'!F$32:F$33)</f>
        <v>2</v>
      </c>
      <c r="J33" s="61">
        <f>RANK('raw alpha for graphs'!G32,'raw alpha for graphs'!G$32:G$33)</f>
        <v>2</v>
      </c>
      <c r="K33" s="67" t="str">
        <f>INDEX('raw alpha for graphs'!$B$1:$G$1,1,MATCH(MAX('raw alpha for graphs'!$B32:$G32),'raw alpha for graphs'!$B32:$G32,0))</f>
        <v>-X</v>
      </c>
      <c r="L33" s="62" t="str">
        <f>(INDEX('raw alpha for graphs'!$B$1:$G$1,1,MATCH(MIN('raw alpha for graphs'!$B32:$G32),'raw alpha for graphs'!$B32:$G32,0)))</f>
        <v>Y</v>
      </c>
      <c r="M33" s="67" t="str">
        <f>INDEX('raw alpha for graphs'!$H$1:$O$1,1,MATCH(MAX('raw alpha for graphs'!$H32:$O32),'raw alpha for graphs'!$H32:$O32,0))</f>
        <v>-X</v>
      </c>
      <c r="N33" s="62" t="str">
        <f>INDEX('raw alpha for graphs'!$H$1:$O$1,1,MATCH(MIN('raw alpha for graphs'!$H32:$O32),'raw alpha for graphs'!$H32:$O32,0))</f>
        <v>mX</v>
      </c>
      <c r="O33" s="100" t="str">
        <f>CONCATENATE(formatting!E32+1,"-",formatting!F32+1)</f>
        <v>32-33</v>
      </c>
    </row>
    <row r="34" spans="1:15" s="61" customFormat="1" ht="90" customHeight="1" thickBot="1" x14ac:dyDescent="0.4">
      <c r="A34" s="148"/>
      <c r="B34" s="72" t="str">
        <f>'grasp info'!B33</f>
        <v>T10</v>
      </c>
      <c r="D34" s="71">
        <f>'grasp info'!F33</f>
        <v>3</v>
      </c>
      <c r="E34" s="61">
        <f>RANK('raw alpha for graphs'!B33,'raw alpha for graphs'!B$32:B$33)</f>
        <v>1</v>
      </c>
      <c r="F34" s="61">
        <f>RANK('raw alpha for graphs'!C33,'raw alpha for graphs'!C$32:C$33)</f>
        <v>2</v>
      </c>
      <c r="G34" s="61">
        <f>RANK('raw alpha for graphs'!D33,'raw alpha for graphs'!D$32:D$33)</f>
        <v>1</v>
      </c>
      <c r="H34" s="61">
        <f>RANK('raw alpha for graphs'!E33,'raw alpha for graphs'!E$32:E$33)</f>
        <v>1</v>
      </c>
      <c r="I34" s="61">
        <f>RANK('raw alpha for graphs'!F33,'raw alpha for graphs'!F$32:F$33)</f>
        <v>1</v>
      </c>
      <c r="J34" s="61">
        <f>RANK('raw alpha for graphs'!G33,'raw alpha for graphs'!G$32:G$33)</f>
        <v>1</v>
      </c>
      <c r="K34" s="67" t="str">
        <f>INDEX('raw alpha for graphs'!$B$1:$G$1,1,MATCH(MAX('raw alpha for graphs'!$B33:$G33),'raw alpha for graphs'!$B33:$G33,0))</f>
        <v>-X</v>
      </c>
      <c r="L34" s="62" t="str">
        <f>(INDEX('raw alpha for graphs'!$B$1:$G$1,1,MATCH(MIN('raw alpha for graphs'!$B33:$G33),'raw alpha for graphs'!$B33:$G33,0)))</f>
        <v>Z</v>
      </c>
      <c r="M34" s="67" t="str">
        <f>INDEX('raw alpha for graphs'!$H$1:$O$1,1,MATCH(MAX('raw alpha for graphs'!$H33:$O33),'raw alpha for graphs'!$H33:$O33,0))</f>
        <v>-X</v>
      </c>
      <c r="N34" s="62" t="str">
        <f>INDEX('raw alpha for graphs'!$H$1:$O$1,1,MATCH(MIN('raw alpha for graphs'!$H33:$O33),'raw alpha for graphs'!$H33:$O33,0))</f>
        <v>mX</v>
      </c>
      <c r="O34" s="61" t="str">
        <f>CONCATENATE(formatting!E33+1,"-",formatting!F33+1)</f>
        <v>32-33</v>
      </c>
    </row>
    <row r="35" spans="1:15" ht="90" customHeight="1" thickBot="1" x14ac:dyDescent="0.4">
      <c r="A35" s="171" t="s">
        <v>279</v>
      </c>
      <c r="B35" s="63" t="str">
        <f>'grasp info'!B34</f>
        <v>C6</v>
      </c>
      <c r="D35" s="71">
        <f>'grasp info'!F34</f>
        <v>5</v>
      </c>
      <c r="E35" s="61">
        <f>RANK('raw alpha for graphs'!B34,'raw alpha for graphs'!B$34:B$38)</f>
        <v>2</v>
      </c>
      <c r="F35" s="61">
        <f>RANK('raw alpha for graphs'!C34,'raw alpha for graphs'!C$34:C$38)</f>
        <v>1</v>
      </c>
      <c r="G35" s="61">
        <f>RANK('raw alpha for graphs'!D34,'raw alpha for graphs'!D$34:D$38)</f>
        <v>2</v>
      </c>
      <c r="H35" s="61">
        <f>RANK('raw alpha for graphs'!E34,'raw alpha for graphs'!E$34:E$38)</f>
        <v>2</v>
      </c>
      <c r="I35" s="61">
        <f>RANK('raw alpha for graphs'!F34,'raw alpha for graphs'!F$34:F$38)</f>
        <v>3</v>
      </c>
      <c r="J35" s="61">
        <f>RANK('raw alpha for graphs'!G34,'raw alpha for graphs'!G$34:G$38)</f>
        <v>2</v>
      </c>
      <c r="K35" s="67" t="str">
        <f>INDEX('raw alpha for graphs'!$B$1:$G$1,1,MATCH(MAX('raw alpha for graphs'!$B34:$G34),'raw alpha for graphs'!$B34:$G34,0))</f>
        <v>-X</v>
      </c>
      <c r="L35" s="62" t="str">
        <f>(INDEX('raw alpha for graphs'!$B$1:$G$1,1,MATCH(MIN('raw alpha for graphs'!$B34:$G34),'raw alpha for graphs'!$B34:$G34,0)))</f>
        <v>-Y</v>
      </c>
      <c r="M35" s="67" t="str">
        <f>INDEX('raw alpha for graphs'!$H$1:$O$1,1,MATCH(MAX('raw alpha for graphs'!$H34:$O34),'raw alpha for graphs'!$H34:$O34,0))</f>
        <v>-X</v>
      </c>
      <c r="N35" s="62" t="str">
        <f>INDEX('raw alpha for graphs'!$H$1:$O$1,1,MATCH(MIN('raw alpha for graphs'!$H34:$O34),'raw alpha for graphs'!$H34:$O34,0))</f>
        <v>mX</v>
      </c>
      <c r="O35" s="100" t="str">
        <f>CONCATENATE(formatting!E34+1,"-",formatting!F34+1)</f>
        <v>34-38</v>
      </c>
    </row>
    <row r="36" spans="1:15" ht="90" customHeight="1" thickBot="1" x14ac:dyDescent="0.4">
      <c r="A36" s="147"/>
      <c r="B36" s="63" t="str">
        <f>'grasp info'!B35</f>
        <v>T1</v>
      </c>
      <c r="D36" s="71">
        <f>'grasp info'!F35</f>
        <v>13</v>
      </c>
      <c r="E36" s="61">
        <f>RANK('raw alpha for graphs'!B35,'raw alpha for graphs'!B$34:B$38)</f>
        <v>4</v>
      </c>
      <c r="F36" s="61">
        <f>RANK('raw alpha for graphs'!C35,'raw alpha for graphs'!C$34:C$38)</f>
        <v>3</v>
      </c>
      <c r="G36" s="61">
        <f>RANK('raw alpha for graphs'!D35,'raw alpha for graphs'!D$34:D$38)</f>
        <v>4</v>
      </c>
      <c r="H36" s="61">
        <f>RANK('raw alpha for graphs'!E35,'raw alpha for graphs'!E$34:E$38)</f>
        <v>4</v>
      </c>
      <c r="I36" s="61">
        <f>RANK('raw alpha for graphs'!F35,'raw alpha for graphs'!F$34:F$38)</f>
        <v>4</v>
      </c>
      <c r="J36" s="61">
        <f>RANK('raw alpha for graphs'!G35,'raw alpha for graphs'!G$34:G$38)</f>
        <v>4</v>
      </c>
      <c r="K36" s="67" t="str">
        <f>INDEX('raw alpha for graphs'!$B$1:$G$1,1,MATCH(MAX('raw alpha for graphs'!$B35:$G35),'raw alpha for graphs'!$B35:$G35,0))</f>
        <v>-X</v>
      </c>
      <c r="L36" s="62" t="str">
        <f>(INDEX('raw alpha for graphs'!$B$1:$G$1,1,MATCH(MIN('raw alpha for graphs'!$B35:$G35),'raw alpha for graphs'!$B35:$G35,0)))</f>
        <v>X</v>
      </c>
      <c r="M36" s="67" t="str">
        <f>INDEX('raw alpha for graphs'!$H$1:$O$1,1,MATCH(MAX('raw alpha for graphs'!$H35:$O35),'raw alpha for graphs'!$H35:$O35,0))</f>
        <v>-X</v>
      </c>
      <c r="N36" s="62" t="str">
        <f>INDEX('raw alpha for graphs'!$H$1:$O$1,1,MATCH(MIN('raw alpha for graphs'!$H35:$O35),'raw alpha for graphs'!$H35:$O35,0))</f>
        <v>mX</v>
      </c>
      <c r="O36" s="100" t="str">
        <f>CONCATENATE(formatting!E35+1,"-",formatting!F35+1)</f>
        <v>34-38</v>
      </c>
    </row>
    <row r="37" spans="1:15" ht="90" customHeight="1" thickBot="1" x14ac:dyDescent="0.4">
      <c r="A37" s="147"/>
      <c r="B37" s="63" t="str">
        <f>'grasp info'!B36</f>
        <v>T2</v>
      </c>
      <c r="D37" s="70">
        <f>'grasp info'!F36</f>
        <v>2</v>
      </c>
      <c r="E37" s="61">
        <f>RANK('raw alpha for graphs'!B36,'raw alpha for graphs'!B$34:B$38)</f>
        <v>5</v>
      </c>
      <c r="F37" s="61">
        <f>RANK('raw alpha for graphs'!C36,'raw alpha for graphs'!C$34:C$38)</f>
        <v>5</v>
      </c>
      <c r="G37" s="61">
        <f>RANK('raw alpha for graphs'!D36,'raw alpha for graphs'!D$34:D$38)</f>
        <v>5</v>
      </c>
      <c r="H37" s="61">
        <f>RANK('raw alpha for graphs'!E36,'raw alpha for graphs'!E$34:E$38)</f>
        <v>5</v>
      </c>
      <c r="I37" s="61">
        <f>RANK('raw alpha for graphs'!F36,'raw alpha for graphs'!F$34:F$38)</f>
        <v>5</v>
      </c>
      <c r="J37" s="61">
        <f>RANK('raw alpha for graphs'!G36,'raw alpha for graphs'!G$34:G$38)</f>
        <v>5</v>
      </c>
      <c r="K37" s="67" t="str">
        <f>INDEX('raw alpha for graphs'!$B$1:$G$1,1,MATCH(MAX('raw alpha for graphs'!$B36:$G36),'raw alpha for graphs'!$B36:$G36,0))</f>
        <v>X</v>
      </c>
      <c r="L37" s="62" t="str">
        <f>(INDEX('raw alpha for graphs'!$B$1:$G$1,1,MATCH(MIN('raw alpha for graphs'!$B36:$G36),'raw alpha for graphs'!$B36:$G36,0)))</f>
        <v>X</v>
      </c>
      <c r="M37" s="67" t="str">
        <f>INDEX('raw alpha for graphs'!$H$1:$O$1,1,MATCH(MAX('raw alpha for graphs'!$H36:$O36),'raw alpha for graphs'!$H36:$O36,0))</f>
        <v>mX</v>
      </c>
      <c r="N37" s="62" t="str">
        <f>INDEX('raw alpha for graphs'!$H$1:$O$1,1,MATCH(MIN('raw alpha for graphs'!$H36:$O36),'raw alpha for graphs'!$H36:$O36,0))</f>
        <v>mX</v>
      </c>
      <c r="O37" s="100" t="str">
        <f>CONCATENATE(formatting!E36+1,"-",formatting!F36+1)</f>
        <v>34-38</v>
      </c>
    </row>
    <row r="38" spans="1:15" ht="90" customHeight="1" thickBot="1" x14ac:dyDescent="0.4">
      <c r="A38" s="147"/>
      <c r="B38" s="63" t="str">
        <f>'grasp info'!B37</f>
        <v>T17</v>
      </c>
      <c r="D38" s="70">
        <f>'grasp info'!F37</f>
        <v>5</v>
      </c>
      <c r="E38" s="61">
        <f>RANK('raw alpha for graphs'!B37,'raw alpha for graphs'!B$34:B$38)</f>
        <v>1</v>
      </c>
      <c r="F38" s="61">
        <f>RANK('raw alpha for graphs'!C37,'raw alpha for graphs'!C$34:C$38)</f>
        <v>2</v>
      </c>
      <c r="G38" s="61">
        <f>RANK('raw alpha for graphs'!D37,'raw alpha for graphs'!D$34:D$38)</f>
        <v>1</v>
      </c>
      <c r="H38" s="61">
        <f>RANK('raw alpha for graphs'!E37,'raw alpha for graphs'!E$34:E$38)</f>
        <v>1</v>
      </c>
      <c r="I38" s="61">
        <f>RANK('raw alpha for graphs'!F37,'raw alpha for graphs'!F$34:F$38)</f>
        <v>2</v>
      </c>
      <c r="J38" s="61">
        <f>RANK('raw alpha for graphs'!G37,'raw alpha for graphs'!G$34:G$38)</f>
        <v>1</v>
      </c>
      <c r="K38" s="67" t="str">
        <f>INDEX('raw alpha for graphs'!$B$1:$G$1,1,MATCH(MAX('raw alpha for graphs'!$B37:$G37),'raw alpha for graphs'!$B37:$G37,0))</f>
        <v>-X</v>
      </c>
      <c r="L38" s="62" t="str">
        <f>(INDEX('raw alpha for graphs'!$B$1:$G$1,1,MATCH(MIN('raw alpha for graphs'!$B37:$G37),'raw alpha for graphs'!$B37:$G37,0)))</f>
        <v>-Y</v>
      </c>
      <c r="M38" s="67" t="str">
        <f>INDEX('raw alpha for graphs'!$H$1:$O$1,1,MATCH(MAX('raw alpha for graphs'!$H37:$O37),'raw alpha for graphs'!$H37:$O37,0))</f>
        <v>-X</v>
      </c>
      <c r="N38" s="62" t="str">
        <f>INDEX('raw alpha for graphs'!$H$1:$O$1,1,MATCH(MIN('raw alpha for graphs'!$H37:$O37),'raw alpha for graphs'!$H37:$O37,0))</f>
        <v>mX</v>
      </c>
      <c r="O38" s="100" t="str">
        <f>CONCATENATE(formatting!E37+1,"-",formatting!F37+1)</f>
        <v>34-38</v>
      </c>
    </row>
    <row r="39" spans="1:15" s="61" customFormat="1" ht="90" customHeight="1" thickBot="1" x14ac:dyDescent="0.4">
      <c r="A39" s="148"/>
      <c r="B39" s="63" t="str">
        <f>'grasp info'!B38</f>
        <v>T20</v>
      </c>
      <c r="D39" s="71">
        <f>'grasp info'!F38</f>
        <v>8</v>
      </c>
      <c r="E39" s="61">
        <f>RANK('raw alpha for graphs'!B38,'raw alpha for graphs'!B$34:B$38)</f>
        <v>3</v>
      </c>
      <c r="F39" s="61">
        <f>RANK('raw alpha for graphs'!C38,'raw alpha for graphs'!C$34:C$38)</f>
        <v>4</v>
      </c>
      <c r="G39" s="61">
        <f>RANK('raw alpha for graphs'!D38,'raw alpha for graphs'!D$34:D$38)</f>
        <v>3</v>
      </c>
      <c r="H39" s="61">
        <f>RANK('raw alpha for graphs'!E38,'raw alpha for graphs'!E$34:E$38)</f>
        <v>3</v>
      </c>
      <c r="I39" s="61">
        <f>RANK('raw alpha for graphs'!F38,'raw alpha for graphs'!F$34:F$38)</f>
        <v>1</v>
      </c>
      <c r="J39" s="61">
        <f>RANK('raw alpha for graphs'!G38,'raw alpha for graphs'!G$34:G$38)</f>
        <v>3</v>
      </c>
      <c r="K39" s="67" t="str">
        <f>INDEX('raw alpha for graphs'!$B$1:$G$1,1,MATCH(MAX('raw alpha for graphs'!$B38:$G38),'raw alpha for graphs'!$B38:$G38,0))</f>
        <v>Z</v>
      </c>
      <c r="L39" s="62" t="str">
        <f>(INDEX('raw alpha for graphs'!$B$1:$G$1,1,MATCH(MIN('raw alpha for graphs'!$B38:$G38),'raw alpha for graphs'!$B38:$G38,0)))</f>
        <v>X</v>
      </c>
      <c r="M39" s="67" t="str">
        <f>INDEX('raw alpha for graphs'!$H$1:$O$1,1,MATCH(MAX('raw alpha for graphs'!$H38:$O38),'raw alpha for graphs'!$H38:$O38,0))</f>
        <v>-X</v>
      </c>
      <c r="N39" s="62" t="str">
        <f>INDEX('raw alpha for graphs'!$H$1:$O$1,1,MATCH(MIN('raw alpha for graphs'!$H38:$O38),'raw alpha for graphs'!$H38:$O38,0))</f>
        <v>mX</v>
      </c>
      <c r="O39" s="61" t="str">
        <f>CONCATENATE(formatting!E38+1,"-",formatting!F38+1)</f>
        <v>34-38</v>
      </c>
    </row>
    <row r="40" spans="1:15" ht="90" customHeight="1" thickBot="1" x14ac:dyDescent="0.4">
      <c r="A40" s="171" t="s">
        <v>280</v>
      </c>
      <c r="B40" s="63" t="str">
        <f>'grasp info'!B39</f>
        <v>C8</v>
      </c>
      <c r="D40" s="70">
        <f>'grasp info'!F39</f>
        <v>3</v>
      </c>
      <c r="E40" s="61">
        <f>RANK('raw alpha for graphs'!B39,'raw alpha for graphs'!B$39:B$41)</f>
        <v>2</v>
      </c>
      <c r="F40" s="61">
        <f>RANK('raw alpha for graphs'!C39,'raw alpha for graphs'!C$39:C$41)</f>
        <v>2</v>
      </c>
      <c r="G40" s="61">
        <f>RANK('raw alpha for graphs'!D39,'raw alpha for graphs'!D$39:D$41)</f>
        <v>2</v>
      </c>
      <c r="H40" s="61">
        <f>RANK('raw alpha for graphs'!E39,'raw alpha for graphs'!E$39:E$41)</f>
        <v>2</v>
      </c>
      <c r="I40" s="61">
        <f>RANK('raw alpha for graphs'!F39,'raw alpha for graphs'!F$39:F$41)</f>
        <v>2</v>
      </c>
      <c r="J40" s="61">
        <f>RANK('raw alpha for graphs'!G39,'raw alpha for graphs'!G$39:G$41)</f>
        <v>2</v>
      </c>
      <c r="K40" s="67" t="str">
        <f>INDEX('raw alpha for graphs'!$B$1:$G$1,1,MATCH(MAX('raw alpha for graphs'!$B39:$G39),'raw alpha for graphs'!$B39:$G39,0))</f>
        <v>Z</v>
      </c>
      <c r="L40" s="62" t="str">
        <f>(INDEX('raw alpha for graphs'!$B$1:$G$1,1,MATCH(MIN('raw alpha for graphs'!$B39:$G39),'raw alpha for graphs'!$B39:$G39,0)))</f>
        <v>-X</v>
      </c>
      <c r="M40" s="67" t="str">
        <f>INDEX('raw alpha for graphs'!$H$1:$O$1,1,MATCH(MAX('raw alpha for graphs'!$H39:$O39),'raw alpha for graphs'!$H39:$O39,0))</f>
        <v>Y</v>
      </c>
      <c r="N40" s="62" t="str">
        <f>INDEX('raw alpha for graphs'!$H$1:$O$1,1,MATCH(MIN('raw alpha for graphs'!$H39:$O39),'raw alpha for graphs'!$H39:$O39,0))</f>
        <v>mX</v>
      </c>
      <c r="O40" s="61" t="str">
        <f>CONCATENATE(formatting!E39+1,"-",formatting!F39+1)</f>
        <v>39-41</v>
      </c>
    </row>
    <row r="41" spans="1:15" ht="90" customHeight="1" thickBot="1" x14ac:dyDescent="0.4">
      <c r="A41" s="147"/>
      <c r="B41" s="63" t="str">
        <f>'grasp info'!B40</f>
        <v>C9</v>
      </c>
      <c r="D41" s="70">
        <f>'grasp info'!F40</f>
        <v>2</v>
      </c>
      <c r="E41" s="61">
        <f>RANK('raw alpha for graphs'!B40,'raw alpha for graphs'!B$39:B$41)</f>
        <v>3</v>
      </c>
      <c r="F41" s="61">
        <f>RANK('raw alpha for graphs'!C40,'raw alpha for graphs'!C$39:C$41)</f>
        <v>3</v>
      </c>
      <c r="G41" s="61">
        <f>RANK('raw alpha for graphs'!D40,'raw alpha for graphs'!D$39:D$41)</f>
        <v>3</v>
      </c>
      <c r="H41" s="61">
        <f>RANK('raw alpha for graphs'!E40,'raw alpha for graphs'!E$39:E$41)</f>
        <v>3</v>
      </c>
      <c r="I41" s="61">
        <f>RANK('raw alpha for graphs'!F40,'raw alpha for graphs'!F$39:F$41)</f>
        <v>3</v>
      </c>
      <c r="J41" s="61">
        <f>RANK('raw alpha for graphs'!G40,'raw alpha for graphs'!G$39:G$41)</f>
        <v>3</v>
      </c>
      <c r="K41" s="67" t="str">
        <f>INDEX('raw alpha for graphs'!$B$1:$G$1,1,MATCH(MAX('raw alpha for graphs'!$B40:$G40),'raw alpha for graphs'!$B40:$G40,0))</f>
        <v>X</v>
      </c>
      <c r="L41" s="62" t="str">
        <f>(INDEX('raw alpha for graphs'!$B$1:$G$1,1,MATCH(MIN('raw alpha for graphs'!$B40:$G40),'raw alpha for graphs'!$B40:$G40,0)))</f>
        <v>X</v>
      </c>
      <c r="M41" s="67" t="str">
        <f>INDEX('raw alpha for graphs'!$H$1:$O$1,1,MATCH(MAX('raw alpha for graphs'!$H40:$O40),'raw alpha for graphs'!$H40:$O40,0))</f>
        <v>mX</v>
      </c>
      <c r="N41" s="62" t="str">
        <f>INDEX('raw alpha for graphs'!$H$1:$O$1,1,MATCH(MIN('raw alpha for graphs'!$H40:$O40),'raw alpha for graphs'!$H40:$O40,0))</f>
        <v>mX</v>
      </c>
      <c r="O41" s="61" t="str">
        <f>CONCATENATE(formatting!E40+1,"-",formatting!F40+1)</f>
        <v>39-41</v>
      </c>
    </row>
    <row r="42" spans="1:15" s="61" customFormat="1" ht="90" customHeight="1" thickBot="1" x14ac:dyDescent="0.4">
      <c r="A42" s="148"/>
      <c r="B42" s="63" t="str">
        <f>'grasp info'!B41</f>
        <v>F26</v>
      </c>
      <c r="D42" s="71">
        <f>'grasp info'!F41</f>
        <v>5</v>
      </c>
      <c r="E42" s="61">
        <f>RANK('raw alpha for graphs'!B41,'raw alpha for graphs'!B$39:B$41)</f>
        <v>1</v>
      </c>
      <c r="F42" s="61">
        <f>RANK('raw alpha for graphs'!C41,'raw alpha for graphs'!C$39:C$41)</f>
        <v>1</v>
      </c>
      <c r="G42" s="61">
        <f>RANK('raw alpha for graphs'!D41,'raw alpha for graphs'!D$39:D$41)</f>
        <v>1</v>
      </c>
      <c r="H42" s="61">
        <f>RANK('raw alpha for graphs'!E41,'raw alpha for graphs'!E$39:E$41)</f>
        <v>1</v>
      </c>
      <c r="I42" s="61">
        <f>RANK('raw alpha for graphs'!F41,'raw alpha for graphs'!F$39:F$41)</f>
        <v>1</v>
      </c>
      <c r="J42" s="61">
        <f>RANK('raw alpha for graphs'!G41,'raw alpha for graphs'!G$39:G$41)</f>
        <v>1</v>
      </c>
      <c r="K42" s="67" t="str">
        <f>INDEX('raw alpha for graphs'!$B$1:$G$1,1,MATCH(MAX('raw alpha for graphs'!$B41:$G41),'raw alpha for graphs'!$B41:$G41,0))</f>
        <v>Z</v>
      </c>
      <c r="L42" s="62" t="str">
        <f>(INDEX('raw alpha for graphs'!$B$1:$G$1,1,MATCH(MIN('raw alpha for graphs'!$B41:$G41),'raw alpha for graphs'!$B41:$G41,0)))</f>
        <v>X</v>
      </c>
      <c r="M42" s="67" t="str">
        <f>INDEX('raw alpha for graphs'!$H$1:$O$1,1,MATCH(MAX('raw alpha for graphs'!$H41:$O41),'raw alpha for graphs'!$H41:$O41,0))</f>
        <v>Y</v>
      </c>
      <c r="N42" s="62" t="str">
        <f>INDEX('raw alpha for graphs'!$H$1:$O$1,1,MATCH(MIN('raw alpha for graphs'!$H41:$O41),'raw alpha for graphs'!$H41:$O41,0))</f>
        <v>mX</v>
      </c>
      <c r="O42" s="61" t="str">
        <f>CONCATENATE(formatting!E41+1,"-",formatting!F41+1)</f>
        <v>39-41</v>
      </c>
    </row>
    <row r="43" spans="1:15" ht="90" customHeight="1" thickBot="1" x14ac:dyDescent="0.4">
      <c r="A43" s="171" t="s">
        <v>281</v>
      </c>
      <c r="B43" s="63" t="str">
        <f>'grasp info'!B42</f>
        <v>C9</v>
      </c>
      <c r="D43" s="70">
        <f>'grasp info'!F42</f>
        <v>2</v>
      </c>
      <c r="E43" s="61">
        <f>RANK('raw alpha for graphs'!B42,'raw alpha for graphs'!B$42:B$43)</f>
        <v>2</v>
      </c>
      <c r="F43" s="61">
        <f>RANK('raw alpha for graphs'!C42,'raw alpha for graphs'!C$42:C$43)</f>
        <v>2</v>
      </c>
      <c r="G43" s="61">
        <f>RANK('raw alpha for graphs'!D42,'raw alpha for graphs'!D$42:D$43)</f>
        <v>2</v>
      </c>
      <c r="H43" s="61">
        <f>RANK('raw alpha for graphs'!E42,'raw alpha for graphs'!E$42:E$43)</f>
        <v>2</v>
      </c>
      <c r="I43" s="61">
        <f>RANK('raw alpha for graphs'!F42,'raw alpha for graphs'!F$42:F$43)</f>
        <v>2</v>
      </c>
      <c r="J43" s="61">
        <f>RANK('raw alpha for graphs'!G42,'raw alpha for graphs'!G$42:G$43)</f>
        <v>2</v>
      </c>
      <c r="K43" s="67" t="str">
        <f>INDEX('raw alpha for graphs'!$B$1:$G$1,1,MATCH(MAX('raw alpha for graphs'!$B42:$G42),'raw alpha for graphs'!$B42:$G42,0))</f>
        <v>X</v>
      </c>
      <c r="L43" s="62" t="str">
        <f>(INDEX('raw alpha for graphs'!$B$1:$G$1,1,MATCH(MIN('raw alpha for graphs'!$B42:$G42),'raw alpha for graphs'!$B42:$G42,0)))</f>
        <v>X</v>
      </c>
      <c r="M43" s="67" t="str">
        <f>INDEX('raw alpha for graphs'!$H$1:$O$1,1,MATCH(MAX('raw alpha for graphs'!$H42:$O42),'raw alpha for graphs'!$H42:$O42,0))</f>
        <v>mX</v>
      </c>
      <c r="N43" s="62" t="str">
        <f>INDEX('raw alpha for graphs'!$H$1:$O$1,1,MATCH(MIN('raw alpha for graphs'!$H42:$O42),'raw alpha for graphs'!$H42:$O42,0))</f>
        <v>mX</v>
      </c>
      <c r="O43" s="61" t="str">
        <f>CONCATENATE(formatting!E42+1,"-",formatting!F42+1)</f>
        <v>42-43</v>
      </c>
    </row>
    <row r="44" spans="1:15" s="61" customFormat="1" ht="90" customHeight="1" thickBot="1" x14ac:dyDescent="0.4">
      <c r="A44" s="148"/>
      <c r="B44" s="63" t="str">
        <f>'grasp info'!B43</f>
        <v>T10</v>
      </c>
      <c r="D44" s="71">
        <f>'grasp info'!F43</f>
        <v>3</v>
      </c>
      <c r="E44" s="61">
        <f>RANK('raw alpha for graphs'!B43,'raw alpha for graphs'!B$42:B$43)</f>
        <v>1</v>
      </c>
      <c r="F44" s="61">
        <f>RANK('raw alpha for graphs'!C43,'raw alpha for graphs'!C$42:C$43)</f>
        <v>1</v>
      </c>
      <c r="G44" s="61">
        <f>RANK('raw alpha for graphs'!D43,'raw alpha for graphs'!D$42:D$43)</f>
        <v>1</v>
      </c>
      <c r="H44" s="61">
        <f>RANK('raw alpha for graphs'!E43,'raw alpha for graphs'!E$42:E$43)</f>
        <v>1</v>
      </c>
      <c r="I44" s="61">
        <f>RANK('raw alpha for graphs'!F43,'raw alpha for graphs'!F$42:F$43)</f>
        <v>1</v>
      </c>
      <c r="J44" s="61">
        <f>RANK('raw alpha for graphs'!G43,'raw alpha for graphs'!G$42:G$43)</f>
        <v>1</v>
      </c>
      <c r="K44" s="67" t="str">
        <f>INDEX('raw alpha for graphs'!$B$1:$G$1,1,MATCH(MAX('raw alpha for graphs'!$B43:$G43),'raw alpha for graphs'!$B43:$G43,0))</f>
        <v>-X</v>
      </c>
      <c r="L44" s="62" t="str">
        <f>(INDEX('raw alpha for graphs'!$B$1:$G$1,1,MATCH(MIN('raw alpha for graphs'!$B43:$G43),'raw alpha for graphs'!$B43:$G43,0)))</f>
        <v>-Y</v>
      </c>
      <c r="M44" s="67" t="str">
        <f>INDEX('raw alpha for graphs'!$H$1:$O$1,1,MATCH(MAX('raw alpha for graphs'!$H43:$O43),'raw alpha for graphs'!$H43:$O43,0))</f>
        <v>-X</v>
      </c>
      <c r="N44" s="62" t="str">
        <f>INDEX('raw alpha for graphs'!$H$1:$O$1,1,MATCH(MIN('raw alpha for graphs'!$H43:$O43),'raw alpha for graphs'!$H43:$O43,0))</f>
        <v>mX</v>
      </c>
      <c r="O44" s="61" t="str">
        <f>CONCATENATE(formatting!E43+1,"-",formatting!F43+1)</f>
        <v>42-43</v>
      </c>
    </row>
    <row r="45" spans="1:15" ht="90" customHeight="1" thickBot="1" x14ac:dyDescent="0.4">
      <c r="A45" s="171" t="s">
        <v>282</v>
      </c>
      <c r="B45" s="63" t="str">
        <f>'grasp info'!B44</f>
        <v>C8</v>
      </c>
      <c r="D45" s="70">
        <f>'grasp info'!F44</f>
        <v>3</v>
      </c>
      <c r="E45" s="61">
        <f>RANK('raw alpha for graphs'!B44,'raw alpha for graphs'!B$44:B$46)</f>
        <v>1</v>
      </c>
      <c r="F45" s="61">
        <f>RANK('raw alpha for graphs'!C44,'raw alpha for graphs'!C$44:C$46)</f>
        <v>2</v>
      </c>
      <c r="G45" s="61">
        <f>RANK('raw alpha for graphs'!D44,'raw alpha for graphs'!D$44:D$46)</f>
        <v>2</v>
      </c>
      <c r="H45" s="61">
        <f>RANK('raw alpha for graphs'!E44,'raw alpha for graphs'!E$44:E$46)</f>
        <v>2</v>
      </c>
      <c r="I45" s="61">
        <f>RANK('raw alpha for graphs'!F44,'raw alpha for graphs'!F$44:F$46)</f>
        <v>2</v>
      </c>
      <c r="J45" s="61">
        <f>RANK('raw alpha for graphs'!G44,'raw alpha for graphs'!G$44:G$46)</f>
        <v>1</v>
      </c>
      <c r="K45" s="67" t="str">
        <f>INDEX('raw alpha for graphs'!$B$1:$G$1,1,MATCH(MAX('raw alpha for graphs'!$B44:$G44),'raw alpha for graphs'!$B44:$G44,0))</f>
        <v>Z</v>
      </c>
      <c r="L45" s="62" t="str">
        <f>(INDEX('raw alpha for graphs'!$B$1:$G$1,1,MATCH(MIN('raw alpha for graphs'!$B44:$G44),'raw alpha for graphs'!$B44:$G44,0)))</f>
        <v>X</v>
      </c>
      <c r="M45" s="67" t="str">
        <f>INDEX('raw alpha for graphs'!$H$1:$O$1,1,MATCH(MAX('raw alpha for graphs'!$H44:$O44),'raw alpha for graphs'!$H44:$O44,0))</f>
        <v>-Y</v>
      </c>
      <c r="N45" s="62" t="str">
        <f>INDEX('raw alpha for graphs'!$H$1:$O$1,1,MATCH(MIN('raw alpha for graphs'!$H44:$O44),'raw alpha for graphs'!$H44:$O44,0))</f>
        <v>mX</v>
      </c>
      <c r="O45" s="61" t="str">
        <f>CONCATENATE(formatting!E44+1,"-",formatting!F44+1)</f>
        <v>44-46</v>
      </c>
    </row>
    <row r="46" spans="1:15" ht="90" customHeight="1" thickBot="1" x14ac:dyDescent="0.4">
      <c r="A46" s="147"/>
      <c r="B46" s="63" t="str">
        <f>'grasp info'!B45</f>
        <v>C9</v>
      </c>
      <c r="D46" s="70">
        <f>'grasp info'!F45</f>
        <v>2</v>
      </c>
      <c r="E46" s="61">
        <f>RANK('raw alpha for graphs'!B45,'raw alpha for graphs'!B$44:B$46)</f>
        <v>3</v>
      </c>
      <c r="F46" s="61">
        <f>RANK('raw alpha for graphs'!C45,'raw alpha for graphs'!C$44:C$46)</f>
        <v>3</v>
      </c>
      <c r="G46" s="61">
        <f>RANK('raw alpha for graphs'!D45,'raw alpha for graphs'!D$44:D$46)</f>
        <v>3</v>
      </c>
      <c r="H46" s="61">
        <f>RANK('raw alpha for graphs'!E45,'raw alpha for graphs'!E$44:E$46)</f>
        <v>3</v>
      </c>
      <c r="I46" s="61">
        <f>RANK('raw alpha for graphs'!F45,'raw alpha for graphs'!F$44:F$46)</f>
        <v>3</v>
      </c>
      <c r="J46" s="61">
        <f>RANK('raw alpha for graphs'!G45,'raw alpha for graphs'!G$44:G$46)</f>
        <v>3</v>
      </c>
      <c r="K46" s="67" t="str">
        <f>INDEX('raw alpha for graphs'!$B$1:$G$1,1,MATCH(MAX('raw alpha for graphs'!$B45:$G45),'raw alpha for graphs'!$B45:$G45,0))</f>
        <v>X</v>
      </c>
      <c r="L46" s="62" t="str">
        <f>(INDEX('raw alpha for graphs'!$B$1:$G$1,1,MATCH(MIN('raw alpha for graphs'!$B45:$G45),'raw alpha for graphs'!$B45:$G45,0)))</f>
        <v>X</v>
      </c>
      <c r="M46" s="67" t="str">
        <f>INDEX('raw alpha for graphs'!$H$1:$O$1,1,MATCH(MAX('raw alpha for graphs'!$H45:$O45),'raw alpha for graphs'!$H45:$O45,0))</f>
        <v>mX</v>
      </c>
      <c r="N46" s="62" t="str">
        <f>INDEX('raw alpha for graphs'!$H$1:$O$1,1,MATCH(MIN('raw alpha for graphs'!$H45:$O45),'raw alpha for graphs'!$H45:$O45,0))</f>
        <v>mX</v>
      </c>
      <c r="O46" s="61" t="str">
        <f>CONCATENATE(formatting!E45+1,"-",formatting!F45+1)</f>
        <v>44-46</v>
      </c>
    </row>
    <row r="47" spans="1:15" s="61" customFormat="1" ht="90" customHeight="1" thickBot="1" x14ac:dyDescent="0.4">
      <c r="A47" s="148"/>
      <c r="B47" s="63" t="str">
        <f>'grasp info'!B46</f>
        <v>F26</v>
      </c>
      <c r="D47" s="71">
        <f>'grasp info'!F46</f>
        <v>4</v>
      </c>
      <c r="E47" s="61">
        <f>RANK('raw alpha for graphs'!B46,'raw alpha for graphs'!B$44:B$46)</f>
        <v>1</v>
      </c>
      <c r="F47" s="61">
        <f>RANK('raw alpha for graphs'!C46,'raw alpha for graphs'!C$44:C$46)</f>
        <v>1</v>
      </c>
      <c r="G47" s="61">
        <f>RANK('raw alpha for graphs'!D46,'raw alpha for graphs'!D$44:D$46)</f>
        <v>1</v>
      </c>
      <c r="H47" s="61">
        <f>RANK('raw alpha for graphs'!E46,'raw alpha for graphs'!E$44:E$46)</f>
        <v>1</v>
      </c>
      <c r="I47" s="61">
        <f>RANK('raw alpha for graphs'!F46,'raw alpha for graphs'!F$44:F$46)</f>
        <v>1</v>
      </c>
      <c r="J47" s="61">
        <f>RANK('raw alpha for graphs'!G46,'raw alpha for graphs'!G$44:G$46)</f>
        <v>1</v>
      </c>
      <c r="K47" s="67" t="str">
        <f>INDEX('raw alpha for graphs'!$B$1:$G$1,1,MATCH(MAX('raw alpha for graphs'!$B46:$G46),'raw alpha for graphs'!$B46:$G46,0))</f>
        <v>-X</v>
      </c>
      <c r="L47" s="62" t="str">
        <f>(INDEX('raw alpha for graphs'!$B$1:$G$1,1,MATCH(MIN('raw alpha for graphs'!$B46:$G46),'raw alpha for graphs'!$B46:$G46,0)))</f>
        <v>X</v>
      </c>
      <c r="M47" s="67" t="str">
        <f>INDEX('raw alpha for graphs'!$H$1:$O$1,1,MATCH(MAX('raw alpha for graphs'!$H46:$O46),'raw alpha for graphs'!$H46:$O46,0))</f>
        <v>-X</v>
      </c>
      <c r="N47" s="62" t="str">
        <f>INDEX('raw alpha for graphs'!$H$1:$O$1,1,MATCH(MIN('raw alpha for graphs'!$H46:$O46),'raw alpha for graphs'!$H46:$O46,0))</f>
        <v>mX</v>
      </c>
      <c r="O47" s="61" t="str">
        <f>CONCATENATE(formatting!E46+1,"-",formatting!F46+1)</f>
        <v>44-46</v>
      </c>
    </row>
    <row r="48" spans="1:15" ht="90" customHeight="1" thickBot="1" x14ac:dyDescent="0.4">
      <c r="A48" s="171" t="s">
        <v>283</v>
      </c>
      <c r="B48" s="63" t="str">
        <f>'grasp info'!B47</f>
        <v>T7</v>
      </c>
      <c r="D48" s="70">
        <f>'grasp info'!F47</f>
        <v>2</v>
      </c>
      <c r="E48" s="61">
        <f>RANK('raw alpha for graphs'!B47,'raw alpha for graphs'!B$47:B$50)</f>
        <v>4</v>
      </c>
      <c r="F48" s="61">
        <f>RANK('raw alpha for graphs'!C47,'raw alpha for graphs'!C$47:C$50)</f>
        <v>4</v>
      </c>
      <c r="G48" s="61">
        <f>RANK('raw alpha for graphs'!D47,'raw alpha for graphs'!D$47:D$50)</f>
        <v>4</v>
      </c>
      <c r="H48" s="61">
        <f>RANK('raw alpha for graphs'!E47,'raw alpha for graphs'!E$47:E$50)</f>
        <v>4</v>
      </c>
      <c r="I48" s="61">
        <f>RANK('raw alpha for graphs'!F47,'raw alpha for graphs'!F$47:F$50)</f>
        <v>4</v>
      </c>
      <c r="J48" s="61">
        <f>RANK('raw alpha for graphs'!G47,'raw alpha for graphs'!G$47:G$50)</f>
        <v>4</v>
      </c>
      <c r="K48" s="67" t="str">
        <f>INDEX('raw alpha for graphs'!$B$1:$G$1,1,MATCH(MAX('raw alpha for graphs'!$B47:$G47),'raw alpha for graphs'!$B47:$G47,0))</f>
        <v>X</v>
      </c>
      <c r="L48" s="62" t="str">
        <f>(INDEX('raw alpha for graphs'!$B$1:$G$1,1,MATCH(MIN('raw alpha for graphs'!$B47:$G47),'raw alpha for graphs'!$B47:$G47,0)))</f>
        <v>X</v>
      </c>
      <c r="M48" s="67" t="str">
        <f>INDEX('raw alpha for graphs'!$H$1:$O$1,1,MATCH(MAX('raw alpha for graphs'!$H47:$O47),'raw alpha for graphs'!$H47:$O47,0))</f>
        <v>mX</v>
      </c>
      <c r="N48" s="62" t="str">
        <f>INDEX('raw alpha for graphs'!$H$1:$O$1,1,MATCH(MIN('raw alpha for graphs'!$H47:$O47),'raw alpha for graphs'!$H47:$O47,0))</f>
        <v>mX</v>
      </c>
      <c r="O48" s="61" t="str">
        <f>CONCATENATE(formatting!E47+1,"-",formatting!F47+1)</f>
        <v>47-50</v>
      </c>
    </row>
    <row r="49" spans="1:15" ht="90" customHeight="1" thickBot="1" x14ac:dyDescent="0.4">
      <c r="A49" s="147"/>
      <c r="B49" s="63" t="str">
        <f>'grasp info'!B48</f>
        <v>T8</v>
      </c>
      <c r="D49" s="70">
        <f>'grasp info'!F48</f>
        <v>3</v>
      </c>
      <c r="E49" s="61">
        <f>RANK('raw alpha for graphs'!B48,'raw alpha for graphs'!B$47:B$50)</f>
        <v>3</v>
      </c>
      <c r="F49" s="61">
        <f>RANK('raw alpha for graphs'!C48,'raw alpha for graphs'!C$47:C$50)</f>
        <v>3</v>
      </c>
      <c r="G49" s="61">
        <f>RANK('raw alpha for graphs'!D48,'raw alpha for graphs'!D$47:D$50)</f>
        <v>1</v>
      </c>
      <c r="H49" s="61">
        <f>RANK('raw alpha for graphs'!E48,'raw alpha for graphs'!E$47:E$50)</f>
        <v>1</v>
      </c>
      <c r="I49" s="61">
        <f>RANK('raw alpha for graphs'!F48,'raw alpha for graphs'!F$47:F$50)</f>
        <v>1</v>
      </c>
      <c r="J49" s="62">
        <f>RANK('raw alpha for graphs'!G48,'raw alpha for graphs'!G$47:G$50)</f>
        <v>2</v>
      </c>
      <c r="K49" s="67" t="str">
        <f>INDEX('raw alpha for graphs'!$B$1:$G$1,1,MATCH(MAX('raw alpha for graphs'!$B48:$G48),'raw alpha for graphs'!$B48:$G48,0))</f>
        <v>-Y</v>
      </c>
      <c r="L49" s="62" t="str">
        <f>(INDEX('raw alpha for graphs'!$B$1:$G$1,1,MATCH(MIN('raw alpha for graphs'!$B48:$G48),'raw alpha for graphs'!$B48:$G48,0)))</f>
        <v>X</v>
      </c>
      <c r="M49" s="67" t="str">
        <f>INDEX('raw alpha for graphs'!$H$1:$O$1,1,MATCH(MAX('raw alpha for graphs'!$H48:$O48),'raw alpha for graphs'!$H48:$O48,0))</f>
        <v>-Y</v>
      </c>
      <c r="N49" s="62" t="str">
        <f>INDEX('raw alpha for graphs'!$H$1:$O$1,1,MATCH(MIN('raw alpha for graphs'!$H48:$O48),'raw alpha for graphs'!$H48:$O48,0))</f>
        <v>mX</v>
      </c>
      <c r="O49" s="61" t="str">
        <f>CONCATENATE(formatting!E48+1,"-",formatting!F48+1)</f>
        <v>47-50</v>
      </c>
    </row>
    <row r="50" spans="1:15" ht="90" customHeight="1" thickBot="1" x14ac:dyDescent="0.4">
      <c r="A50" s="147"/>
      <c r="B50" s="63" t="str">
        <f>'grasp info'!B49</f>
        <v>T8F</v>
      </c>
      <c r="D50" s="70">
        <f>'grasp info'!F49</f>
        <v>4</v>
      </c>
      <c r="E50" s="61">
        <f>RANK('raw alpha for graphs'!B49,'raw alpha for graphs'!B$47:B$50)</f>
        <v>2</v>
      </c>
      <c r="F50" s="61">
        <f>RANK('raw alpha for graphs'!C49,'raw alpha for graphs'!C$47:C$50)</f>
        <v>2</v>
      </c>
      <c r="G50" s="61">
        <f>RANK('raw alpha for graphs'!D49,'raw alpha for graphs'!D$47:D$50)</f>
        <v>1</v>
      </c>
      <c r="H50" s="61">
        <f>RANK('raw alpha for graphs'!E49,'raw alpha for graphs'!E$47:E$50)</f>
        <v>1</v>
      </c>
      <c r="I50" s="61">
        <f>RANK('raw alpha for graphs'!F49,'raw alpha for graphs'!F$47:F$50)</f>
        <v>1</v>
      </c>
      <c r="J50" s="62">
        <f>RANK('raw alpha for graphs'!G49,'raw alpha for graphs'!G$47:G$50)</f>
        <v>2</v>
      </c>
      <c r="K50" s="67" t="str">
        <f>INDEX('raw alpha for graphs'!$B$1:$G$1,1,MATCH(MAX('raw alpha for graphs'!$B49:$G49),'raw alpha for graphs'!$B49:$G49,0))</f>
        <v>-Y</v>
      </c>
      <c r="L50" s="62" t="str">
        <f>(INDEX('raw alpha for graphs'!$B$1:$G$1,1,MATCH(MIN('raw alpha for graphs'!$B49:$G49),'raw alpha for graphs'!$B49:$G49,0)))</f>
        <v>X</v>
      </c>
      <c r="M50" s="67" t="str">
        <f>INDEX('raw alpha for graphs'!$H$1:$O$1,1,MATCH(MAX('raw alpha for graphs'!$H49:$O49),'raw alpha for graphs'!$H49:$O49,0))</f>
        <v>-Y</v>
      </c>
      <c r="N50" s="62" t="str">
        <f>INDEX('raw alpha for graphs'!$H$1:$O$1,1,MATCH(MIN('raw alpha for graphs'!$H49:$O49),'raw alpha for graphs'!$H49:$O49,0))</f>
        <v>mX</v>
      </c>
      <c r="O50" s="61" t="str">
        <f>CONCATENATE(formatting!E49+1,"-",formatting!F49+1)</f>
        <v>47-50</v>
      </c>
    </row>
    <row r="51" spans="1:15" s="61" customFormat="1" ht="90" customHeight="1" thickBot="1" x14ac:dyDescent="0.4">
      <c r="A51" s="148"/>
      <c r="B51" s="63" t="str">
        <f>'grasp info'!B50</f>
        <v>T9</v>
      </c>
      <c r="D51" s="71">
        <f>'grasp info'!F50</f>
        <v>3</v>
      </c>
      <c r="E51" s="61">
        <f>RANK('raw alpha for graphs'!B50,'raw alpha for graphs'!B$47:B$50)</f>
        <v>1</v>
      </c>
      <c r="F51" s="61">
        <f>RANK('raw alpha for graphs'!C50,'raw alpha for graphs'!C$47:C$50)</f>
        <v>1</v>
      </c>
      <c r="G51" s="61">
        <f>RANK('raw alpha for graphs'!D50,'raw alpha for graphs'!D$47:D$50)</f>
        <v>3</v>
      </c>
      <c r="H51" s="61">
        <f>RANK('raw alpha for graphs'!E50,'raw alpha for graphs'!E$47:E$50)</f>
        <v>3</v>
      </c>
      <c r="I51" s="61">
        <f>RANK('raw alpha for graphs'!F50,'raw alpha for graphs'!F$47:F$50)</f>
        <v>3</v>
      </c>
      <c r="J51" s="62">
        <f>RANK('raw alpha for graphs'!G50,'raw alpha for graphs'!G$47:G$50)</f>
        <v>1</v>
      </c>
      <c r="K51" s="67" t="str">
        <f>INDEX('raw alpha for graphs'!$B$1:$G$1,1,MATCH(MAX('raw alpha for graphs'!$B50:$G50),'raw alpha for graphs'!$B50:$G50,0))</f>
        <v>-Z</v>
      </c>
      <c r="L51" s="62" t="str">
        <f>(INDEX('raw alpha for graphs'!$B$1:$G$1,1,MATCH(MIN('raw alpha for graphs'!$B50:$G50),'raw alpha for graphs'!$B50:$G50,0)))</f>
        <v>Y</v>
      </c>
      <c r="M51" s="67" t="str">
        <f>INDEX('raw alpha for graphs'!$H$1:$O$1,1,MATCH(MAX('raw alpha for graphs'!$H50:$O50),'raw alpha for graphs'!$H50:$O50,0))</f>
        <v>-Y</v>
      </c>
      <c r="N51" s="62" t="str">
        <f>INDEX('raw alpha for graphs'!$H$1:$O$1,1,MATCH(MIN('raw alpha for graphs'!$H50:$O50),'raw alpha for graphs'!$H50:$O50,0))</f>
        <v>mX</v>
      </c>
      <c r="O51" s="61" t="str">
        <f>CONCATENATE(formatting!E50+1,"-",formatting!F50+1)</f>
        <v>47-50</v>
      </c>
    </row>
    <row r="52" spans="1:15" ht="90" customHeight="1" thickBot="1" x14ac:dyDescent="0.4">
      <c r="A52" s="171" t="s">
        <v>284</v>
      </c>
      <c r="B52" s="63" t="str">
        <f>'grasp info'!B51</f>
        <v>C16C</v>
      </c>
      <c r="D52" s="70">
        <f>'grasp info'!F51</f>
        <v>4</v>
      </c>
      <c r="E52" s="61">
        <f>RANK('raw alpha for graphs'!B51,'raw alpha for graphs'!B$51:B$52)</f>
        <v>1</v>
      </c>
      <c r="F52" s="61">
        <f>RANK('raw alpha for graphs'!C51,'raw alpha for graphs'!C$51:C$52)</f>
        <v>1</v>
      </c>
      <c r="G52" s="61">
        <f>RANK('raw alpha for graphs'!D51,'raw alpha for graphs'!D$51:D$52)</f>
        <v>2</v>
      </c>
      <c r="H52" s="61">
        <f>RANK('raw alpha for graphs'!E51,'raw alpha for graphs'!E$51:E$52)</f>
        <v>2</v>
      </c>
      <c r="I52" s="61">
        <f>RANK('raw alpha for graphs'!F51,'raw alpha for graphs'!F$51:F$52)</f>
        <v>2</v>
      </c>
      <c r="J52" s="61">
        <f>RANK('raw alpha for graphs'!G51,'raw alpha for graphs'!G$51:G$52)</f>
        <v>2</v>
      </c>
      <c r="K52" s="67" t="str">
        <f>INDEX('raw alpha for graphs'!$B$1:$G$1,1,MATCH(MAX('raw alpha for graphs'!$B51:$G51),'raw alpha for graphs'!$B51:$G51,0))</f>
        <v>Z</v>
      </c>
      <c r="L52" s="62" t="str">
        <f>(INDEX('raw alpha for graphs'!$B$1:$G$1,1,MATCH(MIN('raw alpha for graphs'!$B51:$G51),'raw alpha for graphs'!$B51:$G51,0)))</f>
        <v>X</v>
      </c>
      <c r="M52" s="67" t="str">
        <f>INDEX('raw alpha for graphs'!$H$1:$O$1,1,MATCH(MAX('raw alpha for graphs'!$H51:$O51),'raw alpha for graphs'!$H51:$O51,0))</f>
        <v>Y</v>
      </c>
      <c r="N52" s="62" t="str">
        <f>INDEX('raw alpha for graphs'!$H$1:$O$1,1,MATCH(MIN('raw alpha for graphs'!$H51:$O51),'raw alpha for graphs'!$H51:$O51,0))</f>
        <v>mX</v>
      </c>
      <c r="O52" s="61" t="str">
        <f>CONCATENATE(formatting!E51+1,"-",formatting!F51+1)</f>
        <v>51-52</v>
      </c>
    </row>
    <row r="53" spans="1:15" s="61" customFormat="1" ht="90" customHeight="1" thickBot="1" x14ac:dyDescent="0.4">
      <c r="A53" s="148"/>
      <c r="B53" s="63" t="str">
        <f>'grasp info'!B52</f>
        <v>C16O</v>
      </c>
      <c r="D53" s="71">
        <f>'grasp info'!F52</f>
        <v>4</v>
      </c>
      <c r="E53" s="61">
        <f>RANK('raw alpha for graphs'!B52,'raw alpha for graphs'!B$51:B$52)</f>
        <v>1</v>
      </c>
      <c r="F53" s="61">
        <f>RANK('raw alpha for graphs'!C52,'raw alpha for graphs'!C$51:C$52)</f>
        <v>1</v>
      </c>
      <c r="G53" s="61">
        <f>RANK('raw alpha for graphs'!D52,'raw alpha for graphs'!D$51:D$52)</f>
        <v>1</v>
      </c>
      <c r="H53" s="61">
        <f>RANK('raw alpha for graphs'!E52,'raw alpha for graphs'!E$51:E$52)</f>
        <v>1</v>
      </c>
      <c r="I53" s="61">
        <f>RANK('raw alpha for graphs'!F52,'raw alpha for graphs'!F$51:F$52)</f>
        <v>1</v>
      </c>
      <c r="J53" s="62">
        <f>RANK('raw alpha for graphs'!G52,'raw alpha for graphs'!G$51:G$52)</f>
        <v>1</v>
      </c>
      <c r="K53" s="67" t="str">
        <f>INDEX('raw alpha for graphs'!$B$1:$G$1,1,MATCH(MAX('raw alpha for graphs'!$B52:$G52),'raw alpha for graphs'!$B52:$G52,0))</f>
        <v>-Y</v>
      </c>
      <c r="L53" s="62" t="str">
        <f>(INDEX('raw alpha for graphs'!$B$1:$G$1,1,MATCH(MIN('raw alpha for graphs'!$B52:$G52),'raw alpha for graphs'!$B52:$G52,0)))</f>
        <v>X</v>
      </c>
      <c r="M53" s="67" t="str">
        <f>INDEX('raw alpha for graphs'!$H$1:$O$1,1,MATCH(MAX('raw alpha for graphs'!$H52:$O52),'raw alpha for graphs'!$H52:$O52,0))</f>
        <v>-Y</v>
      </c>
      <c r="N53" s="62" t="str">
        <f>INDEX('raw alpha for graphs'!$H$1:$O$1,1,MATCH(MIN('raw alpha for graphs'!$H52:$O52),'raw alpha for graphs'!$H52:$O52,0))</f>
        <v>mX</v>
      </c>
      <c r="O53" s="61" t="str">
        <f>CONCATENATE(formatting!E52+1,"-",formatting!F52+1)</f>
        <v>51-52</v>
      </c>
    </row>
    <row r="54" spans="1:15" x14ac:dyDescent="0.35">
      <c r="A54" s="75"/>
      <c r="B54" s="73"/>
      <c r="C54" s="55"/>
      <c r="D54" s="55"/>
    </row>
    <row r="55" spans="1:15" x14ac:dyDescent="0.35">
      <c r="A55" s="75"/>
      <c r="B55" s="73"/>
      <c r="C55" s="55"/>
      <c r="D55" s="55"/>
    </row>
    <row r="56" spans="1:15" x14ac:dyDescent="0.35">
      <c r="A56" s="75"/>
      <c r="B56" s="73"/>
      <c r="C56" s="55"/>
      <c r="D56" s="55"/>
    </row>
    <row r="57" spans="1:15" x14ac:dyDescent="0.35">
      <c r="A57" s="75"/>
      <c r="B57" s="73"/>
      <c r="C57" s="55"/>
      <c r="D57" s="55"/>
    </row>
    <row r="58" spans="1:15" x14ac:dyDescent="0.35">
      <c r="A58" s="75"/>
      <c r="B58" s="73"/>
      <c r="C58" s="55"/>
      <c r="D58" s="55"/>
    </row>
    <row r="59" spans="1:15" x14ac:dyDescent="0.35">
      <c r="A59" s="75"/>
      <c r="B59" s="73"/>
      <c r="C59" s="55"/>
      <c r="D59" s="55"/>
    </row>
    <row r="60" spans="1:15" x14ac:dyDescent="0.35">
      <c r="A60" s="75"/>
      <c r="B60" s="73"/>
      <c r="C60" s="55"/>
      <c r="D60" s="55"/>
    </row>
    <row r="61" spans="1:15" x14ac:dyDescent="0.35">
      <c r="A61" s="75"/>
      <c r="B61" s="73"/>
      <c r="C61" s="55"/>
      <c r="D61" s="55"/>
    </row>
    <row r="62" spans="1:15" x14ac:dyDescent="0.35">
      <c r="A62" s="75"/>
      <c r="B62" s="73"/>
      <c r="C62" s="55"/>
      <c r="D62" s="55"/>
    </row>
    <row r="63" spans="1:15" x14ac:dyDescent="0.35">
      <c r="A63" s="75"/>
      <c r="B63" s="73"/>
      <c r="C63" s="55"/>
      <c r="D63" s="55"/>
    </row>
    <row r="64" spans="1:15" x14ac:dyDescent="0.35">
      <c r="A64" s="75"/>
      <c r="B64" s="73"/>
      <c r="C64" s="55"/>
      <c r="D64" s="55"/>
    </row>
    <row r="65" spans="1:4" x14ac:dyDescent="0.35">
      <c r="A65" s="75"/>
      <c r="B65" s="73"/>
      <c r="C65" s="55"/>
      <c r="D65" s="55"/>
    </row>
    <row r="66" spans="1:4" x14ac:dyDescent="0.35">
      <c r="A66" s="75"/>
      <c r="B66" s="73"/>
      <c r="C66" s="55"/>
      <c r="D66" s="55"/>
    </row>
    <row r="67" spans="1:4" x14ac:dyDescent="0.35">
      <c r="A67" s="75"/>
      <c r="B67" s="73"/>
      <c r="C67" s="55"/>
      <c r="D67" s="55"/>
    </row>
    <row r="68" spans="1:4" x14ac:dyDescent="0.35">
      <c r="A68" s="75"/>
      <c r="B68" s="73"/>
      <c r="C68" s="55"/>
      <c r="D68" s="55"/>
    </row>
    <row r="69" spans="1:4" x14ac:dyDescent="0.35">
      <c r="A69" s="75"/>
      <c r="B69" s="73"/>
      <c r="C69" s="55"/>
      <c r="D69" s="55"/>
    </row>
    <row r="70" spans="1:4" x14ac:dyDescent="0.35">
      <c r="A70" s="75"/>
      <c r="B70" s="73"/>
      <c r="C70" s="55"/>
      <c r="D70" s="55"/>
    </row>
    <row r="71" spans="1:4" x14ac:dyDescent="0.35">
      <c r="A71" s="75"/>
      <c r="B71" s="73"/>
      <c r="C71" s="55"/>
      <c r="D71" s="55"/>
    </row>
    <row r="72" spans="1:4" x14ac:dyDescent="0.35">
      <c r="A72" s="75"/>
      <c r="B72" s="73"/>
      <c r="C72" s="55"/>
      <c r="D72" s="55"/>
    </row>
    <row r="73" spans="1:4" x14ac:dyDescent="0.35">
      <c r="A73" s="75"/>
      <c r="B73" s="73"/>
      <c r="C73" s="55"/>
      <c r="D73" s="55"/>
    </row>
    <row r="74" spans="1:4" x14ac:dyDescent="0.35">
      <c r="A74" s="75"/>
      <c r="B74" s="73"/>
      <c r="C74" s="55"/>
      <c r="D74" s="55"/>
    </row>
    <row r="75" spans="1:4" x14ac:dyDescent="0.35">
      <c r="A75" s="75"/>
      <c r="B75" s="73"/>
      <c r="C75" s="55"/>
      <c r="D75" s="55"/>
    </row>
    <row r="76" spans="1:4" x14ac:dyDescent="0.35">
      <c r="A76" s="75"/>
      <c r="B76" s="73"/>
      <c r="C76" s="55"/>
      <c r="D76" s="55"/>
    </row>
    <row r="77" spans="1:4" x14ac:dyDescent="0.35">
      <c r="A77" s="75"/>
      <c r="B77" s="73"/>
      <c r="C77" s="55"/>
      <c r="D77" s="55"/>
    </row>
    <row r="78" spans="1:4" x14ac:dyDescent="0.35">
      <c r="A78" s="75"/>
      <c r="B78" s="73"/>
      <c r="C78" s="55"/>
      <c r="D78" s="55"/>
    </row>
    <row r="79" spans="1:4" x14ac:dyDescent="0.35">
      <c r="A79" s="75"/>
      <c r="B79" s="73"/>
      <c r="C79" s="55"/>
      <c r="D79" s="55"/>
    </row>
    <row r="80" spans="1:4" x14ac:dyDescent="0.35">
      <c r="A80" s="75"/>
      <c r="B80" s="73"/>
      <c r="C80" s="55"/>
      <c r="D80" s="55"/>
    </row>
    <row r="81" spans="1:4" x14ac:dyDescent="0.35">
      <c r="A81" s="75"/>
      <c r="B81" s="73"/>
      <c r="C81" s="55"/>
      <c r="D81" s="55"/>
    </row>
    <row r="82" spans="1:4" x14ac:dyDescent="0.35">
      <c r="A82" s="75"/>
      <c r="B82" s="73"/>
      <c r="C82" s="55"/>
      <c r="D82" s="55"/>
    </row>
    <row r="83" spans="1:4" x14ac:dyDescent="0.35">
      <c r="A83" s="75"/>
      <c r="B83" s="73"/>
      <c r="C83" s="55"/>
      <c r="D83" s="55"/>
    </row>
    <row r="84" spans="1:4" x14ac:dyDescent="0.35">
      <c r="A84" s="75"/>
      <c r="B84" s="73"/>
      <c r="C84" s="55"/>
      <c r="D84" s="55"/>
    </row>
    <row r="85" spans="1:4" x14ac:dyDescent="0.35">
      <c r="A85" s="75"/>
      <c r="B85" s="73"/>
      <c r="C85" s="55"/>
      <c r="D85" s="55"/>
    </row>
    <row r="86" spans="1:4" x14ac:dyDescent="0.35">
      <c r="A86" s="75"/>
      <c r="B86" s="73"/>
      <c r="C86" s="55"/>
      <c r="D86" s="55"/>
    </row>
    <row r="87" spans="1:4" x14ac:dyDescent="0.35">
      <c r="A87" s="75"/>
      <c r="B87" s="73"/>
      <c r="C87" s="55"/>
      <c r="D87" s="55"/>
    </row>
    <row r="88" spans="1:4" x14ac:dyDescent="0.35">
      <c r="A88" s="75"/>
      <c r="B88" s="73"/>
      <c r="C88" s="55"/>
      <c r="D88" s="55"/>
    </row>
    <row r="89" spans="1:4" x14ac:dyDescent="0.35">
      <c r="A89" s="75"/>
      <c r="B89" s="73"/>
      <c r="C89" s="55"/>
      <c r="D89" s="55"/>
    </row>
    <row r="90" spans="1:4" x14ac:dyDescent="0.35">
      <c r="A90" s="75"/>
      <c r="B90" s="73"/>
      <c r="C90" s="55"/>
      <c r="D90" s="55"/>
    </row>
    <row r="91" spans="1:4" x14ac:dyDescent="0.35">
      <c r="A91" s="75"/>
      <c r="B91" s="73"/>
      <c r="C91" s="55"/>
      <c r="D91" s="55"/>
    </row>
    <row r="92" spans="1:4" x14ac:dyDescent="0.35">
      <c r="A92" s="75"/>
      <c r="B92" s="73"/>
      <c r="C92" s="55"/>
      <c r="D92" s="55"/>
    </row>
    <row r="93" spans="1:4" x14ac:dyDescent="0.35">
      <c r="A93" s="75"/>
      <c r="B93" s="73"/>
      <c r="C93" s="55"/>
      <c r="D93" s="55"/>
    </row>
    <row r="94" spans="1:4" x14ac:dyDescent="0.35">
      <c r="A94" s="75"/>
      <c r="B94" s="73"/>
      <c r="C94" s="55"/>
      <c r="D94" s="55"/>
    </row>
    <row r="95" spans="1:4" x14ac:dyDescent="0.35">
      <c r="A95" s="75"/>
      <c r="B95" s="73"/>
      <c r="C95" s="55"/>
      <c r="D95" s="55"/>
    </row>
    <row r="96" spans="1:4" x14ac:dyDescent="0.35">
      <c r="A96" s="75"/>
      <c r="B96" s="73"/>
      <c r="C96" s="55"/>
      <c r="D96" s="55"/>
    </row>
    <row r="97" spans="1:4" x14ac:dyDescent="0.35">
      <c r="A97" s="75"/>
      <c r="B97" s="73"/>
      <c r="C97" s="55"/>
      <c r="D97" s="55"/>
    </row>
    <row r="98" spans="1:4" x14ac:dyDescent="0.35">
      <c r="A98" s="75"/>
      <c r="B98" s="73"/>
      <c r="C98" s="55"/>
      <c r="D98" s="55"/>
    </row>
    <row r="99" spans="1:4" x14ac:dyDescent="0.35">
      <c r="A99" s="75"/>
      <c r="B99" s="73"/>
      <c r="C99" s="55"/>
      <c r="D99" s="55"/>
    </row>
    <row r="100" spans="1:4" x14ac:dyDescent="0.35">
      <c r="A100" s="75"/>
      <c r="B100" s="73"/>
      <c r="C100" s="55"/>
      <c r="D100" s="55"/>
    </row>
    <row r="101" spans="1:4" x14ac:dyDescent="0.35">
      <c r="A101" s="75"/>
      <c r="B101" s="73"/>
      <c r="C101" s="55"/>
      <c r="D101" s="55"/>
    </row>
    <row r="102" spans="1:4" x14ac:dyDescent="0.35">
      <c r="A102" s="75"/>
      <c r="B102" s="73"/>
      <c r="C102" s="55"/>
      <c r="D102" s="55"/>
    </row>
    <row r="103" spans="1:4" x14ac:dyDescent="0.35">
      <c r="A103" s="75"/>
      <c r="B103" s="73"/>
      <c r="C103" s="55"/>
      <c r="D103" s="55"/>
    </row>
    <row r="104" spans="1:4" x14ac:dyDescent="0.35">
      <c r="A104" s="75"/>
      <c r="B104" s="73"/>
      <c r="C104" s="55"/>
      <c r="D104" s="55"/>
    </row>
    <row r="105" spans="1:4" x14ac:dyDescent="0.35">
      <c r="A105" s="75"/>
      <c r="B105" s="73"/>
      <c r="C105" s="55"/>
      <c r="D105" s="55"/>
    </row>
    <row r="106" spans="1:4" x14ac:dyDescent="0.35">
      <c r="A106" s="75"/>
      <c r="B106" s="73"/>
      <c r="C106" s="55"/>
      <c r="D106" s="55"/>
    </row>
    <row r="107" spans="1:4" x14ac:dyDescent="0.35">
      <c r="A107" s="75"/>
      <c r="B107" s="73"/>
      <c r="C107" s="55"/>
      <c r="D107" s="55"/>
    </row>
    <row r="108" spans="1:4" x14ac:dyDescent="0.35">
      <c r="A108" s="75"/>
      <c r="B108" s="73"/>
      <c r="C108" s="55"/>
      <c r="D108" s="55"/>
    </row>
    <row r="109" spans="1:4" x14ac:dyDescent="0.35">
      <c r="A109" s="75"/>
      <c r="B109" s="73"/>
      <c r="C109" s="55"/>
      <c r="D109" s="55"/>
    </row>
    <row r="110" spans="1:4" x14ac:dyDescent="0.35">
      <c r="A110" s="75"/>
      <c r="B110" s="73"/>
      <c r="C110" s="55"/>
      <c r="D110" s="55"/>
    </row>
    <row r="111" spans="1:4" x14ac:dyDescent="0.35">
      <c r="A111" s="75"/>
      <c r="B111" s="73"/>
      <c r="C111" s="55"/>
      <c r="D111" s="55"/>
    </row>
    <row r="112" spans="1:4" x14ac:dyDescent="0.35">
      <c r="A112" s="75"/>
      <c r="B112" s="73"/>
      <c r="C112" s="55"/>
      <c r="D112" s="55"/>
    </row>
    <row r="113" spans="1:4" x14ac:dyDescent="0.35">
      <c r="A113" s="75"/>
      <c r="B113" s="73"/>
      <c r="C113" s="55"/>
      <c r="D113" s="55"/>
    </row>
    <row r="114" spans="1:4" x14ac:dyDescent="0.35">
      <c r="A114" s="75"/>
      <c r="B114" s="73"/>
      <c r="C114" s="55"/>
      <c r="D114" s="55"/>
    </row>
    <row r="115" spans="1:4" x14ac:dyDescent="0.35">
      <c r="A115" s="75"/>
      <c r="B115" s="73"/>
      <c r="C115" s="55"/>
      <c r="D115" s="55"/>
    </row>
    <row r="116" spans="1:4" x14ac:dyDescent="0.35">
      <c r="A116" s="75"/>
      <c r="B116" s="73"/>
      <c r="C116" s="55"/>
      <c r="D116" s="55"/>
    </row>
    <row r="117" spans="1:4" x14ac:dyDescent="0.35">
      <c r="A117" s="75"/>
      <c r="B117" s="73"/>
      <c r="C117" s="55"/>
      <c r="D117" s="55"/>
    </row>
    <row r="118" spans="1:4" x14ac:dyDescent="0.35">
      <c r="A118" s="75"/>
      <c r="B118" s="73"/>
      <c r="C118" s="55"/>
      <c r="D118" s="55"/>
    </row>
    <row r="119" spans="1:4" x14ac:dyDescent="0.35">
      <c r="A119" s="75"/>
      <c r="B119" s="73"/>
      <c r="C119" s="55"/>
      <c r="D119" s="55"/>
    </row>
    <row r="120" spans="1:4" x14ac:dyDescent="0.35">
      <c r="A120" s="75"/>
      <c r="B120" s="73"/>
      <c r="C120" s="55"/>
      <c r="D120" s="55"/>
    </row>
    <row r="121" spans="1:4" x14ac:dyDescent="0.35">
      <c r="A121" s="75"/>
      <c r="B121" s="73"/>
      <c r="C121" s="55"/>
      <c r="D121" s="55"/>
    </row>
    <row r="122" spans="1:4" x14ac:dyDescent="0.35">
      <c r="A122" s="75"/>
      <c r="B122" s="73"/>
      <c r="C122" s="55"/>
      <c r="D122" s="55"/>
    </row>
    <row r="123" spans="1:4" x14ac:dyDescent="0.35">
      <c r="A123" s="75"/>
      <c r="B123" s="73"/>
      <c r="C123" s="55"/>
      <c r="D123" s="55"/>
    </row>
    <row r="124" spans="1:4" x14ac:dyDescent="0.35">
      <c r="A124" s="75"/>
      <c r="B124" s="73"/>
      <c r="C124" s="55"/>
      <c r="D124" s="55"/>
    </row>
    <row r="125" spans="1:4" x14ac:dyDescent="0.35">
      <c r="A125" s="75"/>
      <c r="B125" s="73"/>
      <c r="C125" s="55"/>
      <c r="D125" s="55"/>
    </row>
    <row r="126" spans="1:4" x14ac:dyDescent="0.35">
      <c r="A126" s="75"/>
      <c r="B126" s="73"/>
      <c r="C126" s="55"/>
      <c r="D126" s="55"/>
    </row>
    <row r="127" spans="1:4" x14ac:dyDescent="0.35">
      <c r="A127" s="75"/>
      <c r="B127" s="73"/>
      <c r="C127" s="55"/>
      <c r="D127" s="55"/>
    </row>
    <row r="128" spans="1:4" x14ac:dyDescent="0.35">
      <c r="A128" s="75"/>
      <c r="B128" s="73"/>
      <c r="C128" s="55"/>
      <c r="D128" s="55"/>
    </row>
    <row r="129" spans="1:4" x14ac:dyDescent="0.35">
      <c r="A129" s="75"/>
      <c r="B129" s="73"/>
      <c r="C129" s="55"/>
      <c r="D129" s="55"/>
    </row>
    <row r="130" spans="1:4" x14ac:dyDescent="0.35">
      <c r="A130" s="75"/>
      <c r="B130" s="73"/>
      <c r="C130" s="55"/>
      <c r="D130" s="55"/>
    </row>
    <row r="131" spans="1:4" x14ac:dyDescent="0.35">
      <c r="A131" s="75"/>
      <c r="B131" s="73"/>
      <c r="C131" s="55"/>
      <c r="D131" s="55"/>
    </row>
    <row r="132" spans="1:4" x14ac:dyDescent="0.35">
      <c r="A132" s="75"/>
      <c r="B132" s="73"/>
      <c r="C132" s="55"/>
      <c r="D132" s="55"/>
    </row>
    <row r="133" spans="1:4" x14ac:dyDescent="0.35">
      <c r="A133" s="75"/>
      <c r="B133" s="73"/>
      <c r="C133" s="55"/>
      <c r="D133" s="55"/>
    </row>
    <row r="134" spans="1:4" x14ac:dyDescent="0.35">
      <c r="A134" s="75"/>
      <c r="B134" s="73"/>
      <c r="C134" s="55"/>
      <c r="D134" s="55"/>
    </row>
    <row r="135" spans="1:4" x14ac:dyDescent="0.35">
      <c r="A135" s="75"/>
      <c r="B135" s="73"/>
      <c r="C135" s="55"/>
      <c r="D135" s="55"/>
    </row>
    <row r="136" spans="1:4" x14ac:dyDescent="0.35">
      <c r="A136" s="75"/>
      <c r="B136" s="73"/>
      <c r="C136" s="55"/>
      <c r="D136" s="55"/>
    </row>
    <row r="137" spans="1:4" x14ac:dyDescent="0.35">
      <c r="A137" s="75"/>
      <c r="B137" s="73"/>
      <c r="C137" s="55"/>
      <c r="D137" s="55"/>
    </row>
    <row r="138" spans="1:4" x14ac:dyDescent="0.35">
      <c r="A138" s="75"/>
      <c r="B138" s="73"/>
      <c r="C138" s="55"/>
      <c r="D138" s="55"/>
    </row>
    <row r="139" spans="1:4" x14ac:dyDescent="0.35">
      <c r="A139" s="75"/>
      <c r="B139" s="73"/>
      <c r="C139" s="55"/>
      <c r="D139" s="55"/>
    </row>
    <row r="140" spans="1:4" x14ac:dyDescent="0.35">
      <c r="A140" s="75"/>
      <c r="B140" s="73"/>
      <c r="C140" s="55"/>
      <c r="D140" s="55"/>
    </row>
    <row r="141" spans="1:4" x14ac:dyDescent="0.35">
      <c r="A141" s="75"/>
      <c r="B141" s="73"/>
      <c r="C141" s="55"/>
      <c r="D141" s="55"/>
    </row>
    <row r="142" spans="1:4" x14ac:dyDescent="0.35">
      <c r="A142" s="75"/>
      <c r="B142" s="73"/>
      <c r="C142" s="55"/>
      <c r="D142" s="55"/>
    </row>
    <row r="143" spans="1:4" x14ac:dyDescent="0.35">
      <c r="A143" s="75"/>
      <c r="B143" s="73"/>
      <c r="C143" s="55"/>
      <c r="D143" s="55"/>
    </row>
    <row r="144" spans="1:4" x14ac:dyDescent="0.35">
      <c r="A144" s="75"/>
      <c r="B144" s="73"/>
      <c r="C144" s="55"/>
      <c r="D144" s="55"/>
    </row>
    <row r="145" spans="1:4" x14ac:dyDescent="0.35">
      <c r="A145" s="75"/>
      <c r="B145" s="73"/>
      <c r="C145" s="55"/>
      <c r="D145" s="55"/>
    </row>
    <row r="146" spans="1:4" x14ac:dyDescent="0.35">
      <c r="A146" s="75"/>
      <c r="B146" s="73"/>
      <c r="C146" s="55"/>
      <c r="D146" s="55"/>
    </row>
    <row r="147" spans="1:4" x14ac:dyDescent="0.35">
      <c r="A147" s="75"/>
      <c r="B147" s="73"/>
      <c r="C147" s="55"/>
      <c r="D147" s="55"/>
    </row>
    <row r="148" spans="1:4" x14ac:dyDescent="0.35">
      <c r="A148" s="75"/>
      <c r="B148" s="73"/>
      <c r="C148" s="55"/>
      <c r="D148" s="55"/>
    </row>
    <row r="149" spans="1:4" x14ac:dyDescent="0.35">
      <c r="A149" s="75"/>
      <c r="B149" s="73"/>
      <c r="C149" s="55"/>
      <c r="D149" s="55"/>
    </row>
    <row r="150" spans="1:4" x14ac:dyDescent="0.35">
      <c r="A150" s="75"/>
      <c r="B150" s="73"/>
      <c r="C150" s="55"/>
      <c r="D150" s="55"/>
    </row>
    <row r="151" spans="1:4" x14ac:dyDescent="0.35">
      <c r="A151" s="75"/>
      <c r="B151" s="73"/>
      <c r="C151" s="55"/>
      <c r="D151" s="55"/>
    </row>
    <row r="152" spans="1:4" x14ac:dyDescent="0.35">
      <c r="A152" s="75"/>
      <c r="B152" s="73"/>
      <c r="C152" s="55"/>
      <c r="D152" s="55"/>
    </row>
    <row r="153" spans="1:4" x14ac:dyDescent="0.35">
      <c r="A153" s="75"/>
      <c r="B153" s="73"/>
      <c r="C153" s="55"/>
      <c r="D153" s="55"/>
    </row>
    <row r="154" spans="1:4" x14ac:dyDescent="0.35">
      <c r="A154" s="75"/>
      <c r="B154" s="73"/>
      <c r="C154" s="55"/>
      <c r="D154" s="55"/>
    </row>
    <row r="155" spans="1:4" x14ac:dyDescent="0.35">
      <c r="A155" s="75"/>
      <c r="B155" s="73"/>
      <c r="C155" s="55"/>
      <c r="D155" s="55"/>
    </row>
    <row r="156" spans="1:4" x14ac:dyDescent="0.35">
      <c r="A156" s="75"/>
      <c r="B156" s="73"/>
      <c r="C156" s="55"/>
      <c r="D156" s="55"/>
    </row>
    <row r="157" spans="1:4" x14ac:dyDescent="0.35">
      <c r="A157" s="75"/>
      <c r="B157" s="73"/>
      <c r="C157" s="55"/>
      <c r="D157" s="55"/>
    </row>
    <row r="158" spans="1:4" x14ac:dyDescent="0.35">
      <c r="A158" s="75"/>
      <c r="B158" s="73"/>
      <c r="C158" s="55"/>
      <c r="D158" s="55"/>
    </row>
    <row r="159" spans="1:4" x14ac:dyDescent="0.35">
      <c r="A159" s="75"/>
      <c r="B159" s="73"/>
      <c r="C159" s="55"/>
      <c r="D159" s="55"/>
    </row>
    <row r="160" spans="1:4" x14ac:dyDescent="0.35">
      <c r="A160" s="75"/>
      <c r="B160" s="73"/>
      <c r="C160" s="55"/>
      <c r="D160" s="55"/>
    </row>
    <row r="161" spans="1:4" x14ac:dyDescent="0.35">
      <c r="A161" s="75"/>
      <c r="B161" s="73"/>
      <c r="C161" s="55"/>
      <c r="D161" s="55"/>
    </row>
    <row r="162" spans="1:4" x14ac:dyDescent="0.35">
      <c r="A162" s="75"/>
      <c r="B162" s="73"/>
      <c r="C162" s="55"/>
      <c r="D162" s="55"/>
    </row>
    <row r="163" spans="1:4" x14ac:dyDescent="0.35">
      <c r="A163" s="75"/>
      <c r="B163" s="73"/>
      <c r="C163" s="55"/>
      <c r="D163" s="55"/>
    </row>
    <row r="164" spans="1:4" x14ac:dyDescent="0.35">
      <c r="A164" s="75"/>
      <c r="B164" s="73"/>
      <c r="C164" s="55"/>
      <c r="D164" s="55"/>
    </row>
    <row r="165" spans="1:4" x14ac:dyDescent="0.35">
      <c r="A165" s="75"/>
      <c r="B165" s="73"/>
      <c r="C165" s="55"/>
      <c r="D165" s="55"/>
    </row>
    <row r="166" spans="1:4" x14ac:dyDescent="0.35">
      <c r="A166" s="75"/>
      <c r="B166" s="73"/>
      <c r="C166" s="55"/>
      <c r="D166" s="55"/>
    </row>
    <row r="167" spans="1:4" x14ac:dyDescent="0.35">
      <c r="A167" s="75"/>
      <c r="B167" s="73"/>
      <c r="C167" s="55"/>
      <c r="D167" s="55"/>
    </row>
    <row r="168" spans="1:4" x14ac:dyDescent="0.35">
      <c r="A168" s="75"/>
      <c r="B168" s="73"/>
      <c r="C168" s="55"/>
      <c r="D168" s="55"/>
    </row>
    <row r="169" spans="1:4" x14ac:dyDescent="0.35">
      <c r="A169" s="75"/>
      <c r="B169" s="73"/>
      <c r="C169" s="55"/>
      <c r="D169" s="55"/>
    </row>
    <row r="170" spans="1:4" x14ac:dyDescent="0.35">
      <c r="A170" s="75"/>
      <c r="B170" s="73"/>
      <c r="C170" s="55"/>
      <c r="D170" s="55"/>
    </row>
    <row r="171" spans="1:4" x14ac:dyDescent="0.35">
      <c r="A171" s="75"/>
      <c r="B171" s="73"/>
      <c r="C171" s="55"/>
      <c r="D171" s="55"/>
    </row>
    <row r="172" spans="1:4" x14ac:dyDescent="0.35">
      <c r="A172" s="75"/>
      <c r="B172" s="73"/>
      <c r="C172" s="55"/>
      <c r="D172" s="55"/>
    </row>
    <row r="173" spans="1:4" x14ac:dyDescent="0.35">
      <c r="A173" s="75"/>
      <c r="B173" s="73"/>
      <c r="C173" s="55"/>
      <c r="D173" s="55"/>
    </row>
    <row r="174" spans="1:4" x14ac:dyDescent="0.35">
      <c r="A174" s="75"/>
      <c r="B174" s="73"/>
      <c r="C174" s="55"/>
      <c r="D174" s="55"/>
    </row>
    <row r="175" spans="1:4" x14ac:dyDescent="0.35">
      <c r="A175" s="75"/>
      <c r="B175" s="73"/>
      <c r="C175" s="55"/>
      <c r="D175" s="55"/>
    </row>
    <row r="176" spans="1:4" x14ac:dyDescent="0.35">
      <c r="A176" s="75"/>
      <c r="B176" s="73"/>
      <c r="C176" s="55"/>
      <c r="D176" s="55"/>
    </row>
    <row r="177" spans="1:4" x14ac:dyDescent="0.35">
      <c r="A177" s="75"/>
      <c r="B177" s="73"/>
      <c r="C177" s="55"/>
      <c r="D177" s="55"/>
    </row>
    <row r="178" spans="1:4" x14ac:dyDescent="0.35">
      <c r="A178" s="75"/>
      <c r="B178" s="73"/>
      <c r="C178" s="55"/>
      <c r="D178" s="55"/>
    </row>
    <row r="179" spans="1:4" x14ac:dyDescent="0.35">
      <c r="A179" s="75"/>
      <c r="B179" s="73"/>
      <c r="C179" s="55"/>
      <c r="D179" s="55"/>
    </row>
    <row r="180" spans="1:4" x14ac:dyDescent="0.35">
      <c r="A180" s="75"/>
      <c r="B180" s="73"/>
      <c r="C180" s="55"/>
      <c r="D180" s="55"/>
    </row>
    <row r="181" spans="1:4" x14ac:dyDescent="0.35">
      <c r="A181" s="75"/>
      <c r="B181" s="73"/>
      <c r="C181" s="55"/>
      <c r="D181" s="55"/>
    </row>
    <row r="182" spans="1:4" x14ac:dyDescent="0.35">
      <c r="A182" s="75"/>
      <c r="B182" s="73"/>
      <c r="C182" s="55"/>
      <c r="D182" s="55"/>
    </row>
    <row r="183" spans="1:4" x14ac:dyDescent="0.35">
      <c r="A183" s="75"/>
      <c r="B183" s="73"/>
      <c r="C183" s="55"/>
      <c r="D183" s="55"/>
    </row>
    <row r="184" spans="1:4" x14ac:dyDescent="0.35">
      <c r="A184" s="75"/>
      <c r="B184" s="73"/>
      <c r="C184" s="55"/>
      <c r="D184" s="55"/>
    </row>
    <row r="185" spans="1:4" x14ac:dyDescent="0.35">
      <c r="A185" s="75"/>
      <c r="B185" s="73"/>
      <c r="C185" s="55"/>
      <c r="D185" s="55"/>
    </row>
    <row r="186" spans="1:4" x14ac:dyDescent="0.35">
      <c r="A186" s="75"/>
      <c r="B186" s="73"/>
      <c r="C186" s="55"/>
      <c r="D186" s="55"/>
    </row>
    <row r="187" spans="1:4" x14ac:dyDescent="0.35">
      <c r="A187" s="75"/>
      <c r="B187" s="73"/>
      <c r="C187" s="55"/>
      <c r="D187" s="55"/>
    </row>
    <row r="188" spans="1:4" x14ac:dyDescent="0.35">
      <c r="A188" s="75"/>
      <c r="B188" s="73"/>
      <c r="C188" s="55"/>
      <c r="D188" s="55"/>
    </row>
    <row r="189" spans="1:4" x14ac:dyDescent="0.35">
      <c r="A189" s="75"/>
      <c r="B189" s="73"/>
      <c r="C189" s="55"/>
      <c r="D189" s="55"/>
    </row>
    <row r="190" spans="1:4" x14ac:dyDescent="0.35">
      <c r="A190" s="75"/>
      <c r="B190" s="73"/>
      <c r="C190" s="55"/>
      <c r="D190" s="55"/>
    </row>
    <row r="191" spans="1:4" x14ac:dyDescent="0.35">
      <c r="A191" s="75"/>
      <c r="B191" s="73"/>
      <c r="C191" s="55"/>
      <c r="D191" s="55"/>
    </row>
    <row r="192" spans="1:4" x14ac:dyDescent="0.35">
      <c r="A192" s="75"/>
      <c r="B192" s="73"/>
      <c r="C192" s="55"/>
      <c r="D192" s="55"/>
    </row>
    <row r="193" spans="1:4" x14ac:dyDescent="0.35">
      <c r="A193" s="75"/>
      <c r="B193" s="73"/>
      <c r="C193" s="55"/>
      <c r="D193" s="55"/>
    </row>
    <row r="194" spans="1:4" x14ac:dyDescent="0.35">
      <c r="A194" s="75"/>
      <c r="B194" s="73"/>
      <c r="C194" s="55"/>
      <c r="D194" s="55"/>
    </row>
    <row r="195" spans="1:4" x14ac:dyDescent="0.35">
      <c r="A195" s="75"/>
      <c r="B195" s="73"/>
      <c r="C195" s="55"/>
      <c r="D195" s="55"/>
    </row>
    <row r="196" spans="1:4" x14ac:dyDescent="0.35">
      <c r="A196" s="75"/>
      <c r="B196" s="73"/>
      <c r="C196" s="55"/>
      <c r="D196" s="55"/>
    </row>
    <row r="197" spans="1:4" x14ac:dyDescent="0.35">
      <c r="A197" s="75"/>
      <c r="B197" s="73"/>
      <c r="C197" s="55"/>
      <c r="D197" s="55"/>
    </row>
  </sheetData>
  <mergeCells count="17">
    <mergeCell ref="A48:A51"/>
    <mergeCell ref="A52:A53"/>
    <mergeCell ref="E1:J1"/>
    <mergeCell ref="M1:N1"/>
    <mergeCell ref="A43:A44"/>
    <mergeCell ref="A45:A47"/>
    <mergeCell ref="K1:L1"/>
    <mergeCell ref="A30:A32"/>
    <mergeCell ref="A33:A34"/>
    <mergeCell ref="A35:A39"/>
    <mergeCell ref="A40:A42"/>
    <mergeCell ref="A3:A9"/>
    <mergeCell ref="A10:A15"/>
    <mergeCell ref="A16:A19"/>
    <mergeCell ref="A20:A21"/>
    <mergeCell ref="A23:A25"/>
    <mergeCell ref="A26:A29"/>
  </mergeCells>
  <conditionalFormatting sqref="E3:J53">
    <cfRule type="expression" dxfId="10" priority="3">
      <formula>E3=2</formula>
    </cfRule>
    <cfRule type="expression" dxfId="9" priority="4">
      <formula>E3=1</formula>
    </cfRule>
  </conditionalFormatting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8">
    <tabColor rgb="FFC00000"/>
  </sheetPr>
  <dimension ref="A1:BN67"/>
  <sheetViews>
    <sheetView zoomScale="70" zoomScaleNormal="70"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F6" sqref="F6"/>
    </sheetView>
  </sheetViews>
  <sheetFormatPr baseColWidth="10" defaultColWidth="8.1796875" defaultRowHeight="90" customHeight="1" x14ac:dyDescent="0.35"/>
  <cols>
    <col min="1" max="1" width="6.81640625" style="138" bestFit="1" customWidth="1"/>
    <col min="2" max="2" width="6" style="100" bestFit="1" customWidth="1"/>
    <col min="3" max="3" width="22.54296875" style="100" customWidth="1"/>
    <col min="4" max="4" width="3" style="100" bestFit="1" customWidth="1"/>
    <col min="5" max="5" width="32.81640625" style="100" bestFit="1" customWidth="1"/>
    <col min="6" max="6" width="34.26953125" style="100" bestFit="1" customWidth="1"/>
    <col min="7" max="7" width="33.54296875" style="100" bestFit="1" customWidth="1"/>
    <col min="8" max="8" width="35.54296875" style="100" bestFit="1" customWidth="1"/>
    <col min="9" max="9" width="32.26953125" style="100" bestFit="1" customWidth="1"/>
    <col min="10" max="10" width="32.81640625" style="100" bestFit="1" customWidth="1"/>
    <col min="11" max="65" width="8.1796875" style="100" customWidth="1"/>
    <col min="66" max="66" width="8.26953125" style="100" bestFit="1" customWidth="1"/>
    <col min="67" max="98" width="8.1796875" style="100" customWidth="1"/>
    <col min="99" max="16384" width="8.1796875" style="100"/>
  </cols>
  <sheetData>
    <row r="1" spans="1:66" s="134" customFormat="1" ht="15.75" customHeight="1" x14ac:dyDescent="0.35">
      <c r="B1" s="158" t="s">
        <v>285</v>
      </c>
      <c r="C1" s="158"/>
      <c r="D1" s="158"/>
      <c r="E1" s="158" t="s">
        <v>286</v>
      </c>
      <c r="F1" s="158"/>
      <c r="G1" s="158"/>
      <c r="H1" s="158"/>
      <c r="I1" s="76"/>
      <c r="J1" s="76"/>
      <c r="K1" s="76"/>
      <c r="L1" s="76"/>
      <c r="M1" s="76"/>
      <c r="BN1" s="134" t="s">
        <v>266</v>
      </c>
    </row>
    <row r="2" spans="1:66" s="56" customFormat="1" ht="14.5" customHeight="1" x14ac:dyDescent="0.35">
      <c r="A2" s="57" t="s">
        <v>111</v>
      </c>
      <c r="B2" s="56" t="s">
        <v>196</v>
      </c>
      <c r="C2" s="56" t="s">
        <v>199</v>
      </c>
      <c r="D2" s="56" t="s">
        <v>200</v>
      </c>
      <c r="E2" s="56" t="str">
        <f>'raw forces fmin'!B1</f>
        <v>petri-hold</v>
      </c>
      <c r="F2" s="56" t="str">
        <f>'raw forces fmin'!C1</f>
        <v>petri-write</v>
      </c>
    </row>
    <row r="3" spans="1:66" ht="90" customHeight="1" x14ac:dyDescent="0.35">
      <c r="A3" s="175" t="s">
        <v>270</v>
      </c>
      <c r="B3" s="100" t="str">
        <f>'grasp info'!B2</f>
        <v>C8</v>
      </c>
      <c r="D3" s="100">
        <f>'raw grasp info'!C2</f>
        <v>7</v>
      </c>
      <c r="E3" s="100">
        <f>RANK('raw forces fmin'!B2,'raw forces fmin'!$B$2:$B$8,1)</f>
        <v>1</v>
      </c>
      <c r="F3" s="100">
        <f>RANK('raw forces fmin'!C2,'raw forces fmin'!$C$2:$C$8,1)</f>
        <v>7</v>
      </c>
    </row>
    <row r="4" spans="1:66" ht="90" customHeight="1" x14ac:dyDescent="0.35">
      <c r="A4" s="175"/>
      <c r="B4" s="100" t="str">
        <f>'grasp info'!B3</f>
        <v>C12</v>
      </c>
      <c r="D4" s="100">
        <f>'raw grasp info'!C3</f>
        <v>5</v>
      </c>
      <c r="E4" s="100">
        <f>RANK('raw forces fmin'!B3,'raw forces fmin'!$B$2:$B$8,1)</f>
        <v>5</v>
      </c>
      <c r="F4" s="100">
        <f>RANK('raw forces fmin'!C3,'raw forces fmin'!$C$2:$C$8,1)</f>
        <v>3</v>
      </c>
    </row>
    <row r="5" spans="1:66" ht="90" customHeight="1" x14ac:dyDescent="0.35">
      <c r="A5" s="175"/>
      <c r="B5" s="100" t="str">
        <f>'grasp info'!B4</f>
        <v>T+1</v>
      </c>
      <c r="D5" s="100">
        <f>'raw grasp info'!C4</f>
        <v>9</v>
      </c>
      <c r="E5" s="100">
        <f>RANK('raw forces fmin'!B4,'raw forces fmin'!$B$2:$B$8,1)</f>
        <v>6</v>
      </c>
      <c r="F5" s="100">
        <f>RANK('raw forces fmin'!C4,'raw forces fmin'!$C$2:$C$8,1)</f>
        <v>4</v>
      </c>
    </row>
    <row r="6" spans="1:66" ht="90" customHeight="1" x14ac:dyDescent="0.35">
      <c r="A6" s="175"/>
      <c r="B6" s="100" t="str">
        <f>'grasp info'!B5</f>
        <v>T+2</v>
      </c>
      <c r="D6" s="100">
        <f>'raw grasp info'!C5</f>
        <v>3</v>
      </c>
      <c r="E6" s="100">
        <f>RANK('raw forces fmin'!B5,'raw forces fmin'!$B$2:$B$8,1)</f>
        <v>1</v>
      </c>
      <c r="F6" s="100">
        <f>RANK('raw forces fmin'!C5,'raw forces fmin'!$C$2:$C$8,1)</f>
        <v>1</v>
      </c>
    </row>
    <row r="7" spans="1:66" ht="90" customHeight="1" x14ac:dyDescent="0.35">
      <c r="A7" s="175"/>
      <c r="B7" s="100" t="str">
        <f>'grasp info'!B6</f>
        <v>T+3.5</v>
      </c>
      <c r="D7" s="100">
        <f>'raw grasp info'!C6</f>
        <v>6</v>
      </c>
      <c r="E7" s="100">
        <f>RANK('raw forces fmin'!B6,'raw forces fmin'!$B$2:$B$8,1)</f>
        <v>7</v>
      </c>
      <c r="F7" s="100">
        <f>RANK('raw forces fmin'!C6,'raw forces fmin'!$C$2:$C$8,1)</f>
        <v>5</v>
      </c>
    </row>
    <row r="8" spans="1:66" ht="90" customHeight="1" x14ac:dyDescent="0.35">
      <c r="A8" s="175"/>
      <c r="B8" s="100" t="str">
        <f>'grasp info'!B7</f>
        <v>T+4</v>
      </c>
      <c r="D8" s="100">
        <f>'raw grasp info'!C7</f>
        <v>8</v>
      </c>
      <c r="E8" s="100">
        <f>RANK('raw forces fmin'!B7,'raw forces fmin'!$B$2:$B$8,1)</f>
        <v>4</v>
      </c>
      <c r="F8" s="100">
        <f>RANK('raw forces fmin'!C7,'raw forces fmin'!$C$2:$C$8,1)</f>
        <v>2</v>
      </c>
    </row>
    <row r="9" spans="1:66" ht="90" customHeight="1" x14ac:dyDescent="0.35">
      <c r="A9" s="175"/>
      <c r="B9" s="100" t="str">
        <f>'grasp info'!B8</f>
        <v>T+5</v>
      </c>
      <c r="D9" s="100">
        <f>'raw grasp info'!C8</f>
        <v>8</v>
      </c>
      <c r="E9" s="100">
        <f>RANK('raw forces fmin'!B8,'raw forces fmin'!$B$2:$B$8,1)</f>
        <v>1</v>
      </c>
      <c r="F9" s="100">
        <f>RANK('raw forces fmin'!C8,'raw forces fmin'!$C$2:$C$8,1)</f>
        <v>6</v>
      </c>
    </row>
    <row r="10" spans="1:66" s="56" customFormat="1" ht="15.75" customHeight="1" x14ac:dyDescent="0.35">
      <c r="E10" s="56" t="str">
        <f>'raw forces fmin'!D1</f>
        <v>marker-hold</v>
      </c>
      <c r="F10" s="56" t="str">
        <f>'raw forces fmin'!E1</f>
        <v>marker-uncap</v>
      </c>
      <c r="G10" s="56" t="str">
        <f>'raw forces fmin'!F1</f>
        <v>marker-recap</v>
      </c>
      <c r="H10" s="56" t="str">
        <f>'raw forces fmin'!G1</f>
        <v>marker-write</v>
      </c>
    </row>
    <row r="11" spans="1:66" ht="90" customHeight="1" x14ac:dyDescent="0.35">
      <c r="A11" s="175" t="s">
        <v>271</v>
      </c>
      <c r="B11" s="100" t="str">
        <f>'grasp info'!B9</f>
        <v>C8</v>
      </c>
      <c r="D11" s="100">
        <f>'raw grasp info'!C9</f>
        <v>3</v>
      </c>
      <c r="E11" s="100">
        <f>RANK('raw forces fmin'!D9,'raw forces fmin'!D$9:D$14,1)</f>
        <v>4</v>
      </c>
      <c r="F11" s="100">
        <f>RANK('raw forces fmin'!E9,'raw forces fmin'!E$9:E$14,1)</f>
        <v>6</v>
      </c>
      <c r="G11" s="100">
        <f>RANK('raw forces fmin'!F9,'raw forces fmin'!F$9:F$14,1)</f>
        <v>6</v>
      </c>
      <c r="H11" s="100">
        <f>RANK('raw forces fmin'!G9,'raw forces fmin'!G$9:G$14,1)</f>
        <v>6</v>
      </c>
    </row>
    <row r="12" spans="1:66" ht="90" customHeight="1" x14ac:dyDescent="0.35">
      <c r="A12" s="175"/>
      <c r="B12" s="100" t="str">
        <f>'grasp info'!B10</f>
        <v>F21</v>
      </c>
      <c r="D12" s="100">
        <f>'raw grasp info'!C10</f>
        <v>5</v>
      </c>
      <c r="E12" s="100">
        <f>RANK('raw forces fmin'!D10,'raw forces fmin'!D$9:D$14,1)</f>
        <v>5</v>
      </c>
      <c r="F12" s="100">
        <f>RANK('raw forces fmin'!E10,'raw forces fmin'!E$9:E$14,1)</f>
        <v>4</v>
      </c>
      <c r="G12" s="100">
        <f>RANK('raw forces fmin'!F10,'raw forces fmin'!F$9:F$14,1)</f>
        <v>4</v>
      </c>
      <c r="H12" s="100">
        <f>RANK('raw forces fmin'!G10,'raw forces fmin'!G$9:G$14,1)</f>
        <v>4</v>
      </c>
    </row>
    <row r="13" spans="1:66" ht="90" customHeight="1" x14ac:dyDescent="0.35">
      <c r="A13" s="175"/>
      <c r="B13" s="100" t="str">
        <f>'grasp info'!B11</f>
        <v>F26</v>
      </c>
      <c r="D13" s="100">
        <f>'raw grasp info'!C11</f>
        <v>3</v>
      </c>
      <c r="E13" s="100">
        <f>RANK('raw forces fmin'!D11,'raw forces fmin'!D$9:D$14,1)</f>
        <v>6</v>
      </c>
      <c r="F13" s="100">
        <f>RANK('raw forces fmin'!E11,'raw forces fmin'!E$9:E$14,1)</f>
        <v>5</v>
      </c>
      <c r="G13" s="100">
        <f>RANK('raw forces fmin'!F11,'raw forces fmin'!F$9:F$14,1)</f>
        <v>3</v>
      </c>
      <c r="H13" s="100">
        <f>RANK('raw forces fmin'!G11,'raw forces fmin'!G$9:G$14,1)</f>
        <v>3</v>
      </c>
    </row>
    <row r="14" spans="1:66" ht="90" customHeight="1" x14ac:dyDescent="0.35">
      <c r="A14" s="175"/>
      <c r="B14" s="100" t="str">
        <f>'grasp info'!B12</f>
        <v>T+6</v>
      </c>
      <c r="D14" s="100">
        <f>'raw grasp info'!C12</f>
        <v>6</v>
      </c>
      <c r="E14" s="100">
        <f>RANK('raw forces fmin'!D12,'raw forces fmin'!D$9:D$14,1)</f>
        <v>3</v>
      </c>
      <c r="F14" s="100">
        <f>RANK('raw forces fmin'!E12,'raw forces fmin'!E$9:E$14,1)</f>
        <v>3</v>
      </c>
      <c r="G14" s="100">
        <f>RANK('raw forces fmin'!F12,'raw forces fmin'!F$9:F$14,1)</f>
        <v>2</v>
      </c>
      <c r="H14" s="100">
        <f>RANK('raw forces fmin'!G12,'raw forces fmin'!G$9:G$14,1)</f>
        <v>2</v>
      </c>
    </row>
    <row r="15" spans="1:66" ht="90" customHeight="1" x14ac:dyDescent="0.35">
      <c r="A15" s="175"/>
      <c r="B15" s="100" t="str">
        <f>'grasp info'!B13</f>
        <v>T+8</v>
      </c>
      <c r="D15" s="100">
        <f>'raw grasp info'!C13</f>
        <v>4</v>
      </c>
      <c r="E15" s="100">
        <f>RANK('raw forces fmin'!D13,'raw forces fmin'!D$9:D$14,1)</f>
        <v>1</v>
      </c>
      <c r="F15" s="100">
        <f>RANK('raw forces fmin'!E13,'raw forces fmin'!E$9:E$14,1)</f>
        <v>1</v>
      </c>
      <c r="G15" s="100">
        <f>RANK('raw forces fmin'!F13,'raw forces fmin'!F$9:F$14,1)</f>
        <v>5</v>
      </c>
      <c r="H15" s="100">
        <f>RANK('raw forces fmin'!G13,'raw forces fmin'!G$9:G$14,1)</f>
        <v>5</v>
      </c>
    </row>
    <row r="16" spans="1:66" ht="90" customHeight="1" x14ac:dyDescent="0.35">
      <c r="A16" s="175"/>
      <c r="B16" s="100" t="str">
        <f>'grasp info'!B14</f>
        <v>T13</v>
      </c>
      <c r="D16" s="100">
        <f>'raw grasp info'!C14</f>
        <v>2</v>
      </c>
      <c r="E16" s="100">
        <f>RANK('raw forces fmin'!D14,'raw forces fmin'!D$9:D$14,1)</f>
        <v>1</v>
      </c>
      <c r="F16" s="100">
        <f>RANK('raw forces fmin'!E14,'raw forces fmin'!E$9:E$14,1)</f>
        <v>1</v>
      </c>
      <c r="G16" s="100">
        <f>RANK('raw forces fmin'!F14,'raw forces fmin'!F$9:F$14,1)</f>
        <v>1</v>
      </c>
      <c r="H16" s="100">
        <f>RANK('raw forces fmin'!G14,'raw forces fmin'!G$9:G$14,1)</f>
        <v>1</v>
      </c>
    </row>
    <row r="17" spans="1:7" s="56" customFormat="1" ht="15.75" customHeight="1" x14ac:dyDescent="0.35">
      <c r="E17" s="56" t="str">
        <f>'raw forces fmin'!H1</f>
        <v>marker_cap-hold</v>
      </c>
      <c r="F17" s="56" t="str">
        <f>'raw forces fmin'!I1</f>
        <v>marker_cap-uncap</v>
      </c>
      <c r="G17" s="56" t="str">
        <f>'raw forces fmin'!J1</f>
        <v>marker_cap-recap</v>
      </c>
    </row>
    <row r="18" spans="1:7" ht="90" customHeight="1" x14ac:dyDescent="0.35">
      <c r="A18" s="175" t="s">
        <v>272</v>
      </c>
      <c r="B18" s="100" t="str">
        <f>'grasp info'!B15</f>
        <v>C16</v>
      </c>
      <c r="D18" s="100">
        <f>'raw grasp info'!C15</f>
        <v>5</v>
      </c>
      <c r="E18" s="100">
        <f>RANK('raw forces fmin'!H15,'raw forces fmin'!H$15:H$18,1)</f>
        <v>3</v>
      </c>
      <c r="F18" s="100">
        <f>RANK('raw forces fmin'!I15,'raw forces fmin'!I$15:I$18,1)</f>
        <v>3</v>
      </c>
      <c r="G18" s="100">
        <f>RANK('raw forces fmin'!J15,'raw forces fmin'!J$15:J$18,1)</f>
        <v>3</v>
      </c>
    </row>
    <row r="19" spans="1:7" ht="90" customHeight="1" x14ac:dyDescent="0.35">
      <c r="A19" s="175"/>
      <c r="B19" s="100" t="str">
        <f>'grasp info'!B16</f>
        <v>F17</v>
      </c>
      <c r="D19" s="100">
        <f>'raw grasp info'!C16</f>
        <v>6</v>
      </c>
      <c r="E19" s="100">
        <f>RANK('raw forces fmin'!H16,'raw forces fmin'!H$15:H$18,1)</f>
        <v>1</v>
      </c>
      <c r="F19" s="100">
        <f>RANK('raw forces fmin'!I16,'raw forces fmin'!I$15:I$18,1)</f>
        <v>1</v>
      </c>
      <c r="G19" s="100">
        <f>RANK('raw forces fmin'!J16,'raw forces fmin'!J$15:J$18,1)</f>
        <v>1</v>
      </c>
    </row>
    <row r="20" spans="1:7" ht="90" customHeight="1" x14ac:dyDescent="0.35">
      <c r="A20" s="175"/>
      <c r="B20" s="100" t="str">
        <f>'grasp info'!B17</f>
        <v>F21</v>
      </c>
      <c r="D20" s="100">
        <f>'raw grasp info'!C17</f>
        <v>4</v>
      </c>
      <c r="E20" s="100">
        <f>RANK('raw forces fmin'!H17,'raw forces fmin'!H$15:H$18,1)</f>
        <v>2</v>
      </c>
      <c r="F20" s="100">
        <f>RANK('raw forces fmin'!I17,'raw forces fmin'!I$15:I$18,1)</f>
        <v>2</v>
      </c>
      <c r="G20" s="100">
        <f>RANK('raw forces fmin'!J17,'raw forces fmin'!J$15:J$18,1)</f>
        <v>2</v>
      </c>
    </row>
    <row r="21" spans="1:7" ht="90" customHeight="1" x14ac:dyDescent="0.35">
      <c r="A21" s="175"/>
      <c r="B21" s="100" t="str">
        <f>'grasp info'!B18</f>
        <v>T16</v>
      </c>
      <c r="D21" s="100">
        <f>'raw grasp info'!C18</f>
        <v>5</v>
      </c>
      <c r="E21" s="100">
        <f>RANK('raw forces fmin'!H18,'raw forces fmin'!H$15:H$18,1)</f>
        <v>4</v>
      </c>
      <c r="F21" s="100">
        <f>RANK('raw forces fmin'!I18,'raw forces fmin'!I$15:I$18,1)</f>
        <v>4</v>
      </c>
      <c r="G21" s="100">
        <f>RANK('raw forces fmin'!J18,'raw forces fmin'!J$15:J$18,1)</f>
        <v>4</v>
      </c>
    </row>
    <row r="22" spans="1:7" s="101" customFormat="1" ht="15.75" customHeight="1" x14ac:dyDescent="0.35">
      <c r="E22" s="101" t="str">
        <f>'raw forces fmin'!K1</f>
        <v>kit-hold</v>
      </c>
      <c r="F22" s="101" t="str">
        <f>'raw forces fmin'!L1</f>
        <v>kit-open</v>
      </c>
    </row>
    <row r="23" spans="1:7" ht="90" customHeight="1" x14ac:dyDescent="0.35">
      <c r="A23" s="175" t="s">
        <v>273</v>
      </c>
      <c r="B23" s="100" t="str">
        <f>'grasp info'!B19</f>
        <v>C1</v>
      </c>
      <c r="D23" s="100">
        <f>'raw grasp info'!C19</f>
        <v>15</v>
      </c>
      <c r="E23" s="100">
        <f>RANK('raw forces fmin'!K19,'raw forces fmin'!K$19:K$20,1)</f>
        <v>1</v>
      </c>
      <c r="F23" s="100">
        <f>RANK('raw forces fmin'!L19,'raw forces fmin'!L$19:L$20,1)</f>
        <v>1</v>
      </c>
    </row>
    <row r="24" spans="1:7" ht="90" customHeight="1" x14ac:dyDescent="0.35">
      <c r="A24" s="175"/>
      <c r="B24" s="100" t="str">
        <f>'grasp info'!B20</f>
        <v>C13</v>
      </c>
      <c r="D24" s="100">
        <f>'raw grasp info'!C20</f>
        <v>5</v>
      </c>
      <c r="E24" s="100">
        <f>RANK('raw forces fmin'!K20,'raw forces fmin'!K$19:K$20,1)</f>
        <v>2</v>
      </c>
      <c r="F24" s="100">
        <f>RANK('raw forces fmin'!L20,'raw forces fmin'!L$19:L$20,1)</f>
        <v>2</v>
      </c>
    </row>
    <row r="25" spans="1:7" ht="14.5" customHeight="1" x14ac:dyDescent="0.35">
      <c r="E25" t="str">
        <f>'raw forces fmin'!M1</f>
        <v>kit_tab-hold</v>
      </c>
      <c r="F25" t="str">
        <f>'raw forces fmin'!N1</f>
        <v>kit_tab-open</v>
      </c>
    </row>
    <row r="26" spans="1:7" ht="90" customHeight="1" x14ac:dyDescent="0.35">
      <c r="A26" s="138" t="s">
        <v>274</v>
      </c>
      <c r="B26" s="100" t="str">
        <f>'grasp info'!B21</f>
        <v>C16</v>
      </c>
      <c r="D26" s="100">
        <f>'raw grasp info'!C21</f>
        <v>5</v>
      </c>
      <c r="E26" s="100">
        <v>1</v>
      </c>
      <c r="F26" s="100">
        <v>1</v>
      </c>
    </row>
    <row r="27" spans="1:7" ht="14.5" customHeight="1" x14ac:dyDescent="0.35">
      <c r="E27" s="100" t="str">
        <f>'raw forces fmin'!O1</f>
        <v>canister-hold</v>
      </c>
      <c r="F27" s="100" t="str">
        <f>'raw forces fmin'!P1</f>
        <v>canister-insert</v>
      </c>
      <c r="G27" s="100" t="str">
        <f>'raw forces fmin'!Q1</f>
        <v>canister-remove</v>
      </c>
    </row>
    <row r="28" spans="1:7" ht="90" customHeight="1" x14ac:dyDescent="0.35">
      <c r="A28" s="175" t="s">
        <v>275</v>
      </c>
      <c r="B28" s="100" t="str">
        <f>'grasp info'!B22</f>
        <v>C3</v>
      </c>
      <c r="D28" s="100">
        <f>'raw grasp info'!C22</f>
        <v>16</v>
      </c>
      <c r="E28" s="100">
        <f>RANK('raw forces fmin'!O22,'raw forces fmin'!O$22:O$24,1)</f>
        <v>1</v>
      </c>
      <c r="F28" s="100">
        <f>RANK('raw forces fmin'!P22,'raw forces fmin'!P$22:P$24,1)</f>
        <v>2</v>
      </c>
      <c r="G28" s="100">
        <f>RANK('raw forces fmin'!Q22,'raw forces fmin'!Q$22:Q$24,1)</f>
        <v>1</v>
      </c>
    </row>
    <row r="29" spans="1:7" ht="90" customHeight="1" x14ac:dyDescent="0.35">
      <c r="A29" s="175"/>
      <c r="B29" s="100" t="str">
        <f>'grasp info'!B23</f>
        <v>C6</v>
      </c>
      <c r="D29" s="100">
        <f>'raw grasp info'!C23</f>
        <v>5</v>
      </c>
      <c r="E29" s="100">
        <f>RANK('raw forces fmin'!O23,'raw forces fmin'!O$22:O$24,1)</f>
        <v>3</v>
      </c>
      <c r="F29" s="100">
        <f>RANK('raw forces fmin'!P23,'raw forces fmin'!P$22:P$24,1)</f>
        <v>3</v>
      </c>
      <c r="G29" s="100">
        <f>RANK('raw forces fmin'!Q23,'raw forces fmin'!Q$22:Q$24,1)</f>
        <v>3</v>
      </c>
    </row>
    <row r="30" spans="1:7" ht="90" customHeight="1" x14ac:dyDescent="0.35">
      <c r="A30" s="175"/>
      <c r="B30" s="100" t="str">
        <f>'grasp info'!B24</f>
        <v>T1</v>
      </c>
      <c r="D30" s="100">
        <f>'raw grasp info'!C24</f>
        <v>13</v>
      </c>
      <c r="E30" s="100">
        <f>RANK('raw forces fmin'!O24,'raw forces fmin'!O$22:O$24,1)</f>
        <v>1</v>
      </c>
      <c r="F30" s="100">
        <f>RANK('raw forces fmin'!P24,'raw forces fmin'!P$22:P$24,1)</f>
        <v>1</v>
      </c>
      <c r="G30" s="100">
        <f>RANK('raw forces fmin'!Q24,'raw forces fmin'!Q$22:Q$24,1)</f>
        <v>1</v>
      </c>
    </row>
    <row r="31" spans="1:7" ht="14.5" customHeight="1" x14ac:dyDescent="0.35">
      <c r="E31" s="100" t="str">
        <f>'raw forces fmin'!R1</f>
        <v>tube-hold</v>
      </c>
      <c r="F31" s="100" t="str">
        <f>'raw forces fmin'!S1</f>
        <v>tube-insert</v>
      </c>
    </row>
    <row r="32" spans="1:7" ht="90" customHeight="1" x14ac:dyDescent="0.35">
      <c r="A32" s="175" t="s">
        <v>276</v>
      </c>
      <c r="B32" s="100" t="str">
        <f>'grasp info'!B25</f>
        <v>C6</v>
      </c>
      <c r="D32" s="100">
        <f>'raw grasp info'!C25</f>
        <v>5</v>
      </c>
      <c r="E32" s="100">
        <f>RANK('raw forces fmin'!R25,'raw forces fmin'!R$25:R$28,1)</f>
        <v>1</v>
      </c>
      <c r="F32" s="100">
        <f>RANK('raw forces fmin'!S25,'raw forces fmin'!S$25:S$28,1)</f>
        <v>3</v>
      </c>
    </row>
    <row r="33" spans="1:9" ht="90" customHeight="1" x14ac:dyDescent="0.35">
      <c r="A33" s="175"/>
      <c r="B33" s="100" t="str">
        <f>'grasp info'!B26</f>
        <v>C8</v>
      </c>
      <c r="D33" s="100">
        <f>'raw grasp info'!C26</f>
        <v>3</v>
      </c>
      <c r="E33" s="100">
        <f>RANK('raw forces fmin'!R26,'raw forces fmin'!R$25:R$28,1)</f>
        <v>1</v>
      </c>
      <c r="F33" s="100">
        <f>RANK('raw forces fmin'!S26,'raw forces fmin'!S$25:S$28,1)</f>
        <v>3</v>
      </c>
    </row>
    <row r="34" spans="1:9" ht="90" customHeight="1" x14ac:dyDescent="0.35">
      <c r="A34" s="175"/>
      <c r="B34" s="100" t="str">
        <f>'grasp info'!B27</f>
        <v>T6</v>
      </c>
      <c r="D34" s="100">
        <f>'raw grasp info'!C27</f>
        <v>8</v>
      </c>
      <c r="E34" s="100">
        <f>RANK('raw forces fmin'!R27,'raw forces fmin'!R$25:R$28,1)</f>
        <v>3</v>
      </c>
      <c r="F34" s="100">
        <f>RANK('raw forces fmin'!S27,'raw forces fmin'!S$25:S$28,1)</f>
        <v>1</v>
      </c>
    </row>
    <row r="35" spans="1:9" ht="90" customHeight="1" x14ac:dyDescent="0.35">
      <c r="A35" s="175"/>
      <c r="B35" s="100" t="str">
        <f>'grasp info'!B28</f>
        <v>T10</v>
      </c>
      <c r="D35" s="100">
        <f>'raw grasp info'!C28</f>
        <v>3</v>
      </c>
      <c r="E35" s="100">
        <f>RANK('raw forces fmin'!R28,'raw forces fmin'!R$25:R$28,1)</f>
        <v>4</v>
      </c>
      <c r="F35" s="100">
        <f>RANK('raw forces fmin'!S28,'raw forces fmin'!S$25:S$28,1)</f>
        <v>2</v>
      </c>
    </row>
    <row r="36" spans="1:9" ht="14.5" customHeight="1" x14ac:dyDescent="0.35">
      <c r="E36" s="100" t="str">
        <f>'raw forces fmin'!T1</f>
        <v>needle-uncap</v>
      </c>
      <c r="F36" s="100" t="str">
        <f>'raw forces fmin'!U1</f>
        <v>needle-hold</v>
      </c>
      <c r="G36" s="100" t="str">
        <f>'raw forces fmin'!V1</f>
        <v>needle-pierce</v>
      </c>
      <c r="H36" s="100" t="str">
        <f>'raw forces fmin'!W1</f>
        <v>needle-unpierce</v>
      </c>
      <c r="I36" s="100" t="str">
        <f>'raw forces fmin'!X1</f>
        <v>needle-hold horizontal</v>
      </c>
    </row>
    <row r="37" spans="1:9" ht="90" customHeight="1" x14ac:dyDescent="0.35">
      <c r="A37" s="175" t="s">
        <v>277</v>
      </c>
      <c r="B37" s="100" t="str">
        <f>'grasp info'!B29</f>
        <v>F26</v>
      </c>
      <c r="D37" s="100">
        <f>'raw grasp info'!C29</f>
        <v>3</v>
      </c>
      <c r="E37" s="100">
        <f>RANK('raw forces fmin'!T29,'raw forces fmin'!T$29:T$31,1)</f>
        <v>3</v>
      </c>
      <c r="F37" s="100">
        <f>RANK('raw forces fmin'!U29,'raw forces fmin'!U$29:U$31,1)</f>
        <v>3</v>
      </c>
      <c r="G37" s="100">
        <f>RANK('raw forces fmin'!V29,'raw forces fmin'!V$29:V$31,1)</f>
        <v>3</v>
      </c>
      <c r="H37" s="100">
        <f>RANK('raw forces fmin'!W29,'raw forces fmin'!W$29:W$31,1)</f>
        <v>3</v>
      </c>
      <c r="I37" s="100">
        <f>RANK('raw forces fmin'!X29,'raw forces fmin'!X$29:X$31,1)</f>
        <v>2</v>
      </c>
    </row>
    <row r="38" spans="1:9" ht="90" customHeight="1" x14ac:dyDescent="0.35">
      <c r="A38" s="175"/>
      <c r="B38" s="100" t="str">
        <f>'grasp info'!B30</f>
        <v>T10</v>
      </c>
      <c r="D38" s="100">
        <f>'raw grasp info'!C30</f>
        <v>3</v>
      </c>
      <c r="E38" s="100">
        <f>RANK('raw forces fmin'!T30,'raw forces fmin'!T$29:T$31,1)</f>
        <v>2</v>
      </c>
      <c r="F38" s="100">
        <f>RANK('raw forces fmin'!U30,'raw forces fmin'!U$29:U$31,1)</f>
        <v>2</v>
      </c>
      <c r="G38" s="100">
        <f>RANK('raw forces fmin'!V30,'raw forces fmin'!V$29:V$31,1)</f>
        <v>2</v>
      </c>
      <c r="H38" s="100">
        <f>RANK('raw forces fmin'!W30,'raw forces fmin'!W$29:W$31,1)</f>
        <v>2</v>
      </c>
      <c r="I38" s="100">
        <f>RANK('raw forces fmin'!X30,'raw forces fmin'!X$29:X$31,1)</f>
        <v>3</v>
      </c>
    </row>
    <row r="39" spans="1:9" ht="90" customHeight="1" x14ac:dyDescent="0.35">
      <c r="A39" s="175"/>
      <c r="B39" s="100" t="str">
        <f>'grasp info'!B31</f>
        <v>T16</v>
      </c>
      <c r="D39" s="100">
        <f>'raw grasp info'!C31</f>
        <v>5</v>
      </c>
      <c r="E39" s="100">
        <f>RANK('raw forces fmin'!T31,'raw forces fmin'!T$29:T$31,1)</f>
        <v>1</v>
      </c>
      <c r="F39" s="100">
        <f>RANK('raw forces fmin'!U31,'raw forces fmin'!U$29:U$31,1)</f>
        <v>1</v>
      </c>
      <c r="G39" s="100">
        <f>RANK('raw forces fmin'!V31,'raw forces fmin'!V$29:V$31,1)</f>
        <v>1</v>
      </c>
      <c r="H39" s="100">
        <f>RANK('raw forces fmin'!W31,'raw forces fmin'!W$29:W$31,1)</f>
        <v>1</v>
      </c>
      <c r="I39" s="100">
        <f>RANK('raw forces fmin'!X31,'raw forces fmin'!X$29:X$31,1)</f>
        <v>1</v>
      </c>
    </row>
    <row r="40" spans="1:9" ht="14.5" customHeight="1" x14ac:dyDescent="0.35">
      <c r="E40" s="100" t="str">
        <f>'raw forces fmin'!Y1</f>
        <v>needle_cap-uncap</v>
      </c>
    </row>
    <row r="41" spans="1:9" ht="90" customHeight="1" x14ac:dyDescent="0.35">
      <c r="A41" s="175" t="s">
        <v>278</v>
      </c>
      <c r="B41" s="100" t="str">
        <f>'grasp info'!B32</f>
        <v>C8</v>
      </c>
      <c r="D41" s="100">
        <f>'raw grasp info'!C32</f>
        <v>3</v>
      </c>
      <c r="E41" s="100">
        <f>RANK('raw forces fmin'!Y32,'raw forces fmin'!$Y$32:$Y$33)</f>
        <v>1</v>
      </c>
    </row>
    <row r="42" spans="1:9" ht="90" customHeight="1" x14ac:dyDescent="0.35">
      <c r="A42" s="175"/>
      <c r="B42" s="100" t="str">
        <f>'grasp info'!B33</f>
        <v>T10</v>
      </c>
      <c r="D42" s="100">
        <f>'raw grasp info'!C33</f>
        <v>3</v>
      </c>
      <c r="E42" s="100">
        <f>RANK('raw forces fmin'!Y33,'raw forces fmin'!$Y$32:$Y$33)</f>
        <v>2</v>
      </c>
    </row>
    <row r="43" spans="1:9" ht="14.5" customHeight="1" x14ac:dyDescent="0.35">
      <c r="E43" s="100" t="str">
        <f>'raw forces fmin'!Z1</f>
        <v>rinse_glass-hold</v>
      </c>
      <c r="F43" s="100" t="str">
        <f>'raw forces fmin'!AA1</f>
        <v>rinse_glass-hold inverted</v>
      </c>
    </row>
    <row r="44" spans="1:9" ht="90" customHeight="1" x14ac:dyDescent="0.35">
      <c r="A44" s="175" t="s">
        <v>279</v>
      </c>
      <c r="B44" s="100" t="str">
        <f>'grasp info'!B34</f>
        <v>C6</v>
      </c>
      <c r="D44" s="100">
        <f>'raw grasp info'!C34</f>
        <v>5</v>
      </c>
      <c r="E44" s="100">
        <f>RANK('raw forces fmin'!Z34,'raw forces fmin'!Z$34:Z$38,1)</f>
        <v>5</v>
      </c>
      <c r="F44" s="100">
        <f>RANK('raw forces fmin'!AA34,'raw forces fmin'!AA$34:AA$38,1)</f>
        <v>5</v>
      </c>
    </row>
    <row r="45" spans="1:9" ht="90" customHeight="1" x14ac:dyDescent="0.35">
      <c r="A45" s="175"/>
      <c r="B45" s="100" t="str">
        <f>'grasp info'!B35</f>
        <v>T1</v>
      </c>
      <c r="D45" s="100">
        <f>'raw grasp info'!C35</f>
        <v>13</v>
      </c>
      <c r="E45" s="100">
        <f>RANK('raw forces fmin'!Z35,'raw forces fmin'!Z$34:Z$38,1)</f>
        <v>1</v>
      </c>
      <c r="F45" s="100">
        <f>RANK('raw forces fmin'!AA35,'raw forces fmin'!AA$34:AA$38,1)</f>
        <v>1</v>
      </c>
    </row>
    <row r="46" spans="1:9" ht="90" customHeight="1" x14ac:dyDescent="0.35">
      <c r="A46" s="175"/>
      <c r="B46" s="100" t="str">
        <f>'grasp info'!B36</f>
        <v>T2</v>
      </c>
      <c r="D46" s="100">
        <f>'raw grasp info'!C36</f>
        <v>2</v>
      </c>
      <c r="E46" s="100">
        <f>RANK('raw forces fmin'!Z36,'raw forces fmin'!Z$34:Z$38,1)</f>
        <v>1</v>
      </c>
      <c r="F46" s="100">
        <f>RANK('raw forces fmin'!AA36,'raw forces fmin'!AA$34:AA$38,1)</f>
        <v>1</v>
      </c>
    </row>
    <row r="47" spans="1:9" ht="90" customHeight="1" x14ac:dyDescent="0.35">
      <c r="A47" s="175"/>
      <c r="B47" s="100" t="str">
        <f>'grasp info'!B37</f>
        <v>T17</v>
      </c>
      <c r="D47" s="100">
        <f>'raw grasp info'!C37</f>
        <v>5</v>
      </c>
      <c r="E47" s="100">
        <f>RANK('raw forces fmin'!Z37,'raw forces fmin'!Z$34:Z$38,1)</f>
        <v>4</v>
      </c>
      <c r="F47" s="100">
        <f>RANK('raw forces fmin'!AA37,'raw forces fmin'!AA$34:AA$38,1)</f>
        <v>4</v>
      </c>
    </row>
    <row r="48" spans="1:9" ht="90" customHeight="1" x14ac:dyDescent="0.35">
      <c r="A48" s="175"/>
      <c r="B48" s="100" t="str">
        <f>'grasp info'!B38</f>
        <v>T20</v>
      </c>
      <c r="D48" s="100">
        <f>'raw grasp info'!C38</f>
        <v>8</v>
      </c>
      <c r="E48" s="100">
        <f>RANK('raw forces fmin'!Z38,'raw forces fmin'!Z$34:Z$38,1)</f>
        <v>1</v>
      </c>
      <c r="F48" s="100">
        <f>RANK('raw forces fmin'!AA38,'raw forces fmin'!AA$34:AA$38,1)</f>
        <v>3</v>
      </c>
    </row>
    <row r="49" spans="1:7" ht="14.5" customHeight="1" x14ac:dyDescent="0.35">
      <c r="E49" s="100" t="str">
        <f>'raw forces fmin'!AB1</f>
        <v>red_plug-hold</v>
      </c>
      <c r="F49" s="100" t="str">
        <f>'raw forces fmin'!AC1</f>
        <v>red_plug-insert</v>
      </c>
      <c r="G49" s="100" t="str">
        <f>'raw forces fmin'!AD1</f>
        <v>red_plug-remove</v>
      </c>
    </row>
    <row r="50" spans="1:7" ht="90" customHeight="1" x14ac:dyDescent="0.35">
      <c r="A50" s="175" t="s">
        <v>280</v>
      </c>
      <c r="B50" s="100" t="str">
        <f>'grasp info'!B39</f>
        <v>C8</v>
      </c>
      <c r="D50" s="100">
        <f>'raw grasp info'!C39</f>
        <v>3</v>
      </c>
      <c r="E50" s="100">
        <f>RANK('raw forces fmin'!AB39,'raw forces fmin'!AB$39:AB$41,1)</f>
        <v>3</v>
      </c>
      <c r="F50" s="100">
        <f>RANK('raw forces fmin'!AC39,'raw forces fmin'!AC$39:AC$41,1)</f>
        <v>3</v>
      </c>
      <c r="G50" s="100">
        <f>RANK('raw forces fmin'!AD39,'raw forces fmin'!AD$39:AD$41,1)</f>
        <v>3</v>
      </c>
    </row>
    <row r="51" spans="1:7" ht="90" customHeight="1" x14ac:dyDescent="0.35">
      <c r="A51" s="175"/>
      <c r="B51" s="100" t="str">
        <f>'grasp info'!B40</f>
        <v>C9</v>
      </c>
      <c r="D51" s="100">
        <f>'raw grasp info'!C40</f>
        <v>2</v>
      </c>
      <c r="E51" s="100">
        <f>RANK('raw forces fmin'!AB40,'raw forces fmin'!AB$39:AB$41,1)</f>
        <v>1</v>
      </c>
      <c r="F51" s="100">
        <f>RANK('raw forces fmin'!AC40,'raw forces fmin'!AC$39:AC$41,1)</f>
        <v>1</v>
      </c>
      <c r="G51" s="100">
        <f>RANK('raw forces fmin'!AD40,'raw forces fmin'!AD$39:AD$41,1)</f>
        <v>1</v>
      </c>
    </row>
    <row r="52" spans="1:7" ht="90" customHeight="1" x14ac:dyDescent="0.35">
      <c r="A52" s="175"/>
      <c r="B52" s="100" t="str">
        <f>'grasp info'!B41</f>
        <v>F26</v>
      </c>
      <c r="D52" s="100">
        <f>'raw grasp info'!C41</f>
        <v>5</v>
      </c>
      <c r="E52" s="100">
        <f>RANK('raw forces fmin'!AB41,'raw forces fmin'!AB$39:AB$41,1)</f>
        <v>2</v>
      </c>
      <c r="F52" s="100">
        <f>RANK('raw forces fmin'!AC41,'raw forces fmin'!AC$39:AC$41,1)</f>
        <v>2</v>
      </c>
      <c r="G52" s="100">
        <f>RANK('raw forces fmin'!AD41,'raw forces fmin'!AD$39:AD$41,1)</f>
        <v>2</v>
      </c>
    </row>
    <row r="53" spans="1:7" ht="14.5" customHeight="1" x14ac:dyDescent="0.35">
      <c r="E53" s="100" t="str">
        <f>'raw forces fmin'!AE1</f>
        <v>glass_vial-hold</v>
      </c>
      <c r="F53" s="100" t="str">
        <f>'raw forces fmin'!AF1</f>
        <v>glass_vial-open</v>
      </c>
    </row>
    <row r="54" spans="1:7" ht="90" customHeight="1" x14ac:dyDescent="0.35">
      <c r="A54" s="175" t="s">
        <v>281</v>
      </c>
      <c r="B54" s="100" t="str">
        <f>'grasp info'!B42</f>
        <v>C9</v>
      </c>
      <c r="D54" s="100">
        <f>'raw grasp info'!C42</f>
        <v>2</v>
      </c>
      <c r="E54" s="100">
        <f>RANK('raw forces fmin'!AE42,'raw forces fmin'!AE$42:AE$43,1)</f>
        <v>1</v>
      </c>
      <c r="F54" s="100">
        <f>RANK('raw forces fmin'!AF42,'raw forces fmin'!AF$42:AF$43,1)</f>
        <v>1</v>
      </c>
    </row>
    <row r="55" spans="1:7" ht="90" customHeight="1" x14ac:dyDescent="0.35">
      <c r="A55" s="175"/>
      <c r="B55" s="100" t="str">
        <f>'grasp info'!B43</f>
        <v>T10</v>
      </c>
      <c r="D55" s="100">
        <f>'raw grasp info'!C43</f>
        <v>3</v>
      </c>
      <c r="E55" s="100">
        <f>RANK('raw forces fmin'!AE43,'raw forces fmin'!AE$42:AE$43,1)</f>
        <v>2</v>
      </c>
      <c r="F55" s="100">
        <f>RANK('raw forces fmin'!AF43,'raw forces fmin'!AF$42:AF$43,1)</f>
        <v>2</v>
      </c>
    </row>
    <row r="56" spans="1:7" ht="14.5" customHeight="1" x14ac:dyDescent="0.35">
      <c r="E56" s="100" t="str">
        <f>'raw forces fmin'!AG1</f>
        <v>yellow_plug-hold</v>
      </c>
      <c r="F56" s="100" t="str">
        <f>'raw forces fmin'!AH1</f>
        <v>yellow_plug-insert</v>
      </c>
    </row>
    <row r="57" spans="1:7" ht="90" customHeight="1" x14ac:dyDescent="0.35">
      <c r="A57" s="175" t="s">
        <v>282</v>
      </c>
      <c r="B57" s="100" t="str">
        <f>'grasp info'!B44</f>
        <v>C8</v>
      </c>
      <c r="D57" s="100">
        <f>'raw grasp info'!C44</f>
        <v>3</v>
      </c>
      <c r="E57" s="100">
        <f>RANK('raw forces fmin'!AG44,'raw forces fmin'!AG$44:AG$46,1)</f>
        <v>2</v>
      </c>
      <c r="F57" s="100">
        <f>RANK('raw forces fmin'!AH44,'raw forces fmin'!AH$44:AH$46,1)</f>
        <v>3</v>
      </c>
    </row>
    <row r="58" spans="1:7" ht="90" customHeight="1" x14ac:dyDescent="0.35">
      <c r="A58" s="175"/>
      <c r="B58" s="100" t="str">
        <f>'grasp info'!B45</f>
        <v>C9</v>
      </c>
      <c r="D58" s="100">
        <f>'raw grasp info'!C45</f>
        <v>2</v>
      </c>
      <c r="E58" s="100">
        <f>RANK('raw forces fmin'!AG45,'raw forces fmin'!AG$44:AG$46,1)</f>
        <v>1</v>
      </c>
      <c r="F58" s="100">
        <f>RANK('raw forces fmin'!AH45,'raw forces fmin'!AH$44:AH$46,1)</f>
        <v>1</v>
      </c>
    </row>
    <row r="59" spans="1:7" ht="90" customHeight="1" x14ac:dyDescent="0.35">
      <c r="A59" s="175"/>
      <c r="B59" s="100" t="str">
        <f>'grasp info'!B46</f>
        <v>F26</v>
      </c>
      <c r="D59" s="100">
        <f>'raw grasp info'!C46</f>
        <v>4</v>
      </c>
      <c r="E59" s="100">
        <f>RANK('raw forces fmin'!AG46,'raw forces fmin'!AG$44:AG$46,1)</f>
        <v>2</v>
      </c>
      <c r="F59" s="100">
        <f>RANK('raw forces fmin'!AH46,'raw forces fmin'!AH$44:AH$46,1)</f>
        <v>2</v>
      </c>
    </row>
    <row r="60" spans="1:7" ht="14.5" customHeight="1" x14ac:dyDescent="0.35">
      <c r="E60" s="100" t="str">
        <f>'raw forces fmin'!AI1</f>
        <v>tube_clamp-hold</v>
      </c>
      <c r="F60" s="100" t="str">
        <f>'raw forces fmin'!AJ1</f>
        <v>tube_clamp-clamp</v>
      </c>
      <c r="G60" s="100" t="str">
        <f>'raw forces fmin'!AK1</f>
        <v>tube_clamp-unclamp</v>
      </c>
    </row>
    <row r="61" spans="1:7" ht="90" customHeight="1" x14ac:dyDescent="0.35">
      <c r="A61" s="175" t="s">
        <v>283</v>
      </c>
      <c r="B61" s="100" t="str">
        <f>'grasp info'!B47</f>
        <v>T7</v>
      </c>
      <c r="D61" s="100">
        <f>'raw grasp info'!C47</f>
        <v>2</v>
      </c>
      <c r="E61" s="100">
        <f>RANK('raw forces fmin'!AI47,'raw forces fmin'!AI$47:AI$50,1)</f>
        <v>1</v>
      </c>
      <c r="F61" s="100">
        <f>RANK('raw forces fmin'!AJ47,'raw forces fmin'!AJ$47:AJ$50,1)</f>
        <v>1</v>
      </c>
      <c r="G61" s="100">
        <f>RANK('raw forces fmin'!AK47,'raw forces fmin'!AK$47:AK$50,1)</f>
        <v>1</v>
      </c>
    </row>
    <row r="62" spans="1:7" ht="90" customHeight="1" x14ac:dyDescent="0.35">
      <c r="A62" s="175"/>
      <c r="B62" s="100" t="str">
        <f>'grasp info'!B48</f>
        <v>T8</v>
      </c>
      <c r="D62" s="100">
        <f>'raw grasp info'!C48</f>
        <v>3</v>
      </c>
      <c r="E62" s="100">
        <f>RANK('raw forces fmin'!AI48,'raw forces fmin'!AI$47:AI$50,1)</f>
        <v>3</v>
      </c>
      <c r="F62" s="100">
        <f>RANK('raw forces fmin'!AJ48,'raw forces fmin'!AJ$47:AJ$50,1)</f>
        <v>2</v>
      </c>
      <c r="G62" s="100">
        <f>RANK('raw forces fmin'!AK48,'raw forces fmin'!AK$47:AK$50,1)</f>
        <v>3</v>
      </c>
    </row>
    <row r="63" spans="1:7" ht="90" customHeight="1" x14ac:dyDescent="0.35">
      <c r="A63" s="175"/>
      <c r="B63" s="100" t="str">
        <f>'grasp info'!B49</f>
        <v>T8F</v>
      </c>
      <c r="D63" s="100">
        <f>'raw grasp info'!C49</f>
        <v>4</v>
      </c>
      <c r="E63" s="100">
        <f>RANK('raw forces fmin'!AI49,'raw forces fmin'!AI$47:AI$50,1)</f>
        <v>3</v>
      </c>
      <c r="F63" s="100">
        <f>RANK('raw forces fmin'!AJ49,'raw forces fmin'!AJ$47:AJ$50,1)</f>
        <v>2</v>
      </c>
      <c r="G63" s="100">
        <f>RANK('raw forces fmin'!AK49,'raw forces fmin'!AK$47:AK$50,1)</f>
        <v>3</v>
      </c>
    </row>
    <row r="64" spans="1:7" ht="90" customHeight="1" x14ac:dyDescent="0.35">
      <c r="A64" s="175"/>
      <c r="B64" s="100" t="str">
        <f>'grasp info'!B50</f>
        <v>T9</v>
      </c>
      <c r="D64" s="100">
        <f>'raw grasp info'!C50</f>
        <v>3</v>
      </c>
      <c r="E64" s="100">
        <f>RANK('raw forces fmin'!AI50,'raw forces fmin'!AI$47:AI$50,1)</f>
        <v>2</v>
      </c>
      <c r="F64" s="100">
        <f>RANK('raw forces fmin'!AJ50,'raw forces fmin'!AJ$47:AJ$50,1)</f>
        <v>4</v>
      </c>
      <c r="G64" s="100">
        <f>RANK('raw forces fmin'!AK50,'raw forces fmin'!AK$47:AK$50,1)</f>
        <v>2</v>
      </c>
    </row>
    <row r="65" spans="1:6" ht="14.5" customHeight="1" x14ac:dyDescent="0.35">
      <c r="E65" s="100" t="str">
        <f>'raw forces fmin'!AL1</f>
        <v>scissors-hold</v>
      </c>
      <c r="F65" s="100" t="str">
        <f>'raw forces fmin'!AM1</f>
        <v>scissors-cut</v>
      </c>
    </row>
    <row r="66" spans="1:6" ht="90" customHeight="1" x14ac:dyDescent="0.35">
      <c r="A66" s="175" t="s">
        <v>284</v>
      </c>
      <c r="B66" s="100" t="str">
        <f>'grasp info'!B51</f>
        <v>C16C</v>
      </c>
      <c r="D66" s="100">
        <f>'raw grasp info'!C51</f>
        <v>4</v>
      </c>
      <c r="E66" s="100">
        <f>RANK('raw forces fmin'!AL51,'raw forces fmin'!AL$51:AL$52,1)</f>
        <v>2</v>
      </c>
      <c r="F66" s="100">
        <f>RANK('raw forces fmin'!AM51,'raw forces fmin'!AM$51:AM$52,1)</f>
        <v>2</v>
      </c>
    </row>
    <row r="67" spans="1:6" ht="90" customHeight="1" x14ac:dyDescent="0.35">
      <c r="A67" s="175"/>
      <c r="B67" s="100" t="str">
        <f>'grasp info'!B52</f>
        <v>C16O</v>
      </c>
      <c r="D67" s="100">
        <f>'raw grasp info'!C52</f>
        <v>4</v>
      </c>
      <c r="E67" s="100">
        <f>RANK('raw forces fmin'!AL52,'raw forces fmin'!AL$51:AL$52,1)</f>
        <v>1</v>
      </c>
      <c r="F67" s="100">
        <f>RANK('raw forces fmin'!AM52,'raw forces fmin'!AM$51:AM$52,1)</f>
        <v>1</v>
      </c>
    </row>
  </sheetData>
  <mergeCells count="16">
    <mergeCell ref="E1:H1"/>
    <mergeCell ref="B1:D1"/>
    <mergeCell ref="A50:A52"/>
    <mergeCell ref="A54:A55"/>
    <mergeCell ref="A57:A59"/>
    <mergeCell ref="A61:A64"/>
    <mergeCell ref="A66:A67"/>
    <mergeCell ref="A44:A48"/>
    <mergeCell ref="A3:A9"/>
    <mergeCell ref="A11:A16"/>
    <mergeCell ref="A18:A21"/>
    <mergeCell ref="A23:A24"/>
    <mergeCell ref="A28:A30"/>
    <mergeCell ref="A32:A35"/>
    <mergeCell ref="A37:A39"/>
    <mergeCell ref="A41:A42"/>
  </mergeCells>
  <conditionalFormatting sqref="E3:H24 E26:H30 E31:F31 H31 I36 G40:H40 E40 E43:F43 H43 E49:G49 E53:F53 H53 E56:F56 H56 E60:G60 E32:H36 E37:I39 E41:H42 E44:H48 E50:H52 E54:H55 E57:H59 E61:H67">
    <cfRule type="expression" dxfId="8" priority="1">
      <formula>E3=2</formula>
    </cfRule>
    <cfRule type="expression" dxfId="7" priority="2">
      <formula>E3=1</formula>
    </cfRule>
  </conditionalFormatting>
  <pageMargins left="0.7" right="0.7" top="0.75" bottom="0.75" header="0.3" footer="0.3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9">
    <tabColor theme="7" tint="0.79998168889431442"/>
  </sheetPr>
  <dimension ref="A1:O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P9" sqref="P9"/>
    </sheetView>
  </sheetViews>
  <sheetFormatPr baseColWidth="10" defaultRowHeight="14.5" x14ac:dyDescent="0.35"/>
  <cols>
    <col min="1" max="1" width="11.453125" style="77" customWidth="1"/>
  </cols>
  <sheetData>
    <row r="1" spans="1:15" s="77" customFormat="1" x14ac:dyDescent="0.35">
      <c r="B1" s="77" t="str">
        <f>LEFT('raw alpha'!B1,SEARCH("&lt;",'raw alpha'!B1)-2)</f>
        <v>X</v>
      </c>
      <c r="C1" s="77" t="str">
        <f>LEFT('raw alpha'!C1,SEARCH("&lt;",'raw alpha'!C1)-2)</f>
        <v>-X</v>
      </c>
      <c r="D1" s="77" t="str">
        <f>LEFT('raw alpha'!D1,SEARCH("&lt;",'raw alpha'!D1)-2)</f>
        <v>Y</v>
      </c>
      <c r="E1" s="77" t="str">
        <f>LEFT('raw alpha'!E1,SEARCH("&lt;",'raw alpha'!E1)-2)</f>
        <v>-Y</v>
      </c>
      <c r="F1" s="77" t="str">
        <f>LEFT('raw alpha'!F1,SEARCH("&lt;",'raw alpha'!F1)-2)</f>
        <v>Z</v>
      </c>
      <c r="G1" s="77" t="str">
        <f>LEFT('raw alpha'!G1,SEARCH("&lt;",'raw alpha'!G1)-2)</f>
        <v>-Z</v>
      </c>
      <c r="H1" s="77" t="str">
        <f>LEFT('raw alpha'!H1,SEARCH("&lt;",'raw alpha'!H1)-2)</f>
        <v>mX</v>
      </c>
      <c r="I1" s="77" t="str">
        <f>LEFT('raw alpha'!I1,SEARCH("&lt;",'raw alpha'!I1)-2)</f>
        <v>-mX</v>
      </c>
      <c r="J1" s="77" t="str">
        <f>LEFT('raw alpha'!J1,SEARCH("&lt;",'raw alpha'!J1)-2)</f>
        <v>mY</v>
      </c>
      <c r="K1" s="77" t="str">
        <f>LEFT('raw alpha'!K1,SEARCH("&lt;",'raw alpha'!K1)-2)</f>
        <v>-mY</v>
      </c>
      <c r="L1" s="77" t="str">
        <f>LEFT('raw alpha'!L1,SEARCH("&lt;",'raw alpha'!L1)-2)</f>
        <v>X</v>
      </c>
      <c r="M1" s="77" t="str">
        <f>LEFT('raw alpha'!M1,SEARCH("&lt;",'raw alpha'!M1)-2)</f>
        <v>-X</v>
      </c>
      <c r="N1" s="77" t="str">
        <f>LEFT('raw alpha'!N1,SEARCH("&lt;",'raw alpha'!N1)-2)</f>
        <v>Y</v>
      </c>
      <c r="O1" s="77" t="str">
        <f>LEFT('raw alpha'!O1,SEARCH("&lt;",'raw alpha'!O1)-2)</f>
        <v>-Y</v>
      </c>
    </row>
    <row r="2" spans="1:15" x14ac:dyDescent="0.35">
      <c r="A2" s="77" t="str">
        <f>'grasp info'!B2</f>
        <v>C8</v>
      </c>
      <c r="B2" s="111">
        <f>'raw alpha'!B2</f>
        <v>7.9000000000000001E-2</v>
      </c>
      <c r="C2" s="111">
        <f>'raw alpha'!C2</f>
        <v>5.8999999999999997E-2</v>
      </c>
      <c r="D2" s="111">
        <f>'raw alpha'!D2</f>
        <v>2.4E-2</v>
      </c>
      <c r="E2" s="111">
        <f>'raw alpha'!E2</f>
        <v>2.4E-2</v>
      </c>
      <c r="F2" s="111">
        <f>'raw alpha'!F2</f>
        <v>3.5000000000000003E-2</v>
      </c>
      <c r="G2" s="111">
        <f>'raw alpha'!G2</f>
        <v>0.03</v>
      </c>
      <c r="H2" s="111">
        <f>'raw alpha'!H2</f>
        <v>2.5619999999999998</v>
      </c>
      <c r="I2" s="111">
        <f>'raw alpha'!I2</f>
        <v>2.5619999999999998</v>
      </c>
      <c r="J2" s="111">
        <f>'raw alpha'!J2</f>
        <v>2.621</v>
      </c>
      <c r="K2" s="111">
        <f>'raw alpha'!K2</f>
        <v>1.363</v>
      </c>
      <c r="L2" s="111">
        <f>'raw alpha'!L2</f>
        <v>0.158</v>
      </c>
      <c r="M2" s="111">
        <f>'raw alpha'!M2</f>
        <v>0.11799999999999999</v>
      </c>
      <c r="N2" s="111">
        <f>'raw alpha'!N2</f>
        <v>4.7E-2</v>
      </c>
      <c r="O2" s="111">
        <f>'raw alpha'!O2</f>
        <v>4.7E-2</v>
      </c>
    </row>
    <row r="3" spans="1:15" x14ac:dyDescent="0.35">
      <c r="A3" s="77" t="str">
        <f>'grasp info'!B3</f>
        <v>C12</v>
      </c>
      <c r="B3" s="111">
        <f>'raw alpha'!B3</f>
        <v>9.5000000000000001E-2</v>
      </c>
      <c r="C3" s="111">
        <f>'raw alpha'!C3</f>
        <v>0.26600000000000001</v>
      </c>
      <c r="D3" s="111">
        <f>'raw alpha'!D3</f>
        <v>0.23699999999999999</v>
      </c>
      <c r="E3" s="111">
        <f>'raw alpha'!E3</f>
        <v>0.114</v>
      </c>
      <c r="F3" s="111">
        <f>'raw alpha'!F3</f>
        <v>8.4000000000000005E-2</v>
      </c>
      <c r="G3" s="111">
        <f>'raw alpha'!G3</f>
        <v>8.5000000000000006E-2</v>
      </c>
      <c r="H3" s="111">
        <f>'raw alpha'!H3</f>
        <v>0</v>
      </c>
      <c r="I3" s="111">
        <f>'raw alpha'!I3</f>
        <v>-1</v>
      </c>
      <c r="J3" s="111">
        <f>'raw alpha'!J3</f>
        <v>0</v>
      </c>
      <c r="K3" s="111">
        <f>'raw alpha'!K3</f>
        <v>-1</v>
      </c>
      <c r="L3" s="111">
        <f>'raw alpha'!L3</f>
        <v>0.191</v>
      </c>
      <c r="M3" s="111">
        <f>'raw alpha'!M3</f>
        <v>0.53300000000000003</v>
      </c>
      <c r="N3" s="111">
        <f>'raw alpha'!N3</f>
        <v>0.47299999999999998</v>
      </c>
      <c r="O3" s="111">
        <f>'raw alpha'!O3</f>
        <v>0.22900000000000001</v>
      </c>
    </row>
    <row r="4" spans="1:15" x14ac:dyDescent="0.35">
      <c r="A4" s="77" t="str">
        <f>'grasp info'!B4</f>
        <v>T+1</v>
      </c>
      <c r="B4" s="111">
        <f>'raw alpha'!B4</f>
        <v>5.8999999999999997E-2</v>
      </c>
      <c r="C4" s="111">
        <f>'raw alpha'!C4</f>
        <v>5.8999999999999997E-2</v>
      </c>
      <c r="D4" s="111">
        <f>'raw alpha'!D4</f>
        <v>1.9E-2</v>
      </c>
      <c r="E4" s="111">
        <f>'raw alpha'!E4</f>
        <v>1.9E-2</v>
      </c>
      <c r="F4" s="111">
        <f>'raw alpha'!F4</f>
        <v>3.5000000000000003E-2</v>
      </c>
      <c r="G4" s="111">
        <f>'raw alpha'!G4</f>
        <v>0.05</v>
      </c>
      <c r="H4" s="111">
        <f>'raw alpha'!H4</f>
        <v>-1</v>
      </c>
      <c r="I4" s="111">
        <f>'raw alpha'!I4</f>
        <v>0</v>
      </c>
      <c r="J4" s="111">
        <f>'raw alpha'!J4</f>
        <v>-1</v>
      </c>
      <c r="K4" s="111">
        <f>'raw alpha'!K4</f>
        <v>0</v>
      </c>
      <c r="L4" s="111">
        <f>'raw alpha'!L4</f>
        <v>0.11899999999999999</v>
      </c>
      <c r="M4" s="111">
        <f>'raw alpha'!M4</f>
        <v>0.11899999999999999</v>
      </c>
      <c r="N4" s="111">
        <f>'raw alpha'!N4</f>
        <v>3.6999999999999998E-2</v>
      </c>
      <c r="O4" s="111">
        <f>'raw alpha'!O4</f>
        <v>3.6999999999999998E-2</v>
      </c>
    </row>
    <row r="5" spans="1:15" x14ac:dyDescent="0.35">
      <c r="A5" s="77" t="str">
        <f>'grasp info'!B5</f>
        <v>T+2</v>
      </c>
      <c r="B5" s="111">
        <f>'raw alpha'!B5</f>
        <v>0</v>
      </c>
      <c r="C5" s="111">
        <f>'raw alpha'!C5</f>
        <v>0</v>
      </c>
      <c r="D5" s="111">
        <f>'raw alpha'!D5</f>
        <v>0</v>
      </c>
      <c r="E5" s="111">
        <f>'raw alpha'!E5</f>
        <v>0</v>
      </c>
      <c r="F5" s="111">
        <f>'raw alpha'!F5</f>
        <v>6.9000000000000006E-2</v>
      </c>
      <c r="G5" s="111">
        <f>'raw alpha'!G5</f>
        <v>0</v>
      </c>
      <c r="H5" s="111">
        <f>'raw alpha'!H5</f>
        <v>-1</v>
      </c>
      <c r="I5" s="111">
        <f>'raw alpha'!I5</f>
        <v>-1</v>
      </c>
      <c r="J5" s="111">
        <f>'raw alpha'!J5</f>
        <v>0</v>
      </c>
      <c r="K5" s="111">
        <f>'raw alpha'!K5</f>
        <v>-1</v>
      </c>
      <c r="L5" s="111">
        <f>'raw alpha'!L5</f>
        <v>0</v>
      </c>
      <c r="M5" s="111">
        <f>'raw alpha'!M5</f>
        <v>0</v>
      </c>
      <c r="N5" s="111">
        <f>'raw alpha'!N5</f>
        <v>0</v>
      </c>
      <c r="O5" s="111">
        <f>'raw alpha'!O5</f>
        <v>0</v>
      </c>
    </row>
    <row r="6" spans="1:15" x14ac:dyDescent="0.35">
      <c r="A6" s="77" t="str">
        <f>'grasp info'!B6</f>
        <v>T+3.5</v>
      </c>
      <c r="B6" s="111">
        <f>'raw alpha'!B6</f>
        <v>5.2999999999999999E-2</v>
      </c>
      <c r="C6" s="111">
        <f>'raw alpha'!C6</f>
        <v>0.16700000000000001</v>
      </c>
      <c r="D6" s="111">
        <f>'raw alpha'!D6</f>
        <v>4.1000000000000002E-2</v>
      </c>
      <c r="E6" s="111">
        <f>'raw alpha'!E6</f>
        <v>5.1999999999999998E-2</v>
      </c>
      <c r="F6" s="111">
        <f>'raw alpha'!F6</f>
        <v>0.38400000000000001</v>
      </c>
      <c r="G6" s="111">
        <f>'raw alpha'!G6</f>
        <v>4.5999999999999999E-2</v>
      </c>
      <c r="H6" s="111">
        <f>'raw alpha'!H6</f>
        <v>-1</v>
      </c>
      <c r="I6" s="111">
        <f>'raw alpha'!I6</f>
        <v>0</v>
      </c>
      <c r="J6" s="111">
        <f>'raw alpha'!J6</f>
        <v>0</v>
      </c>
      <c r="K6" s="111">
        <f>'raw alpha'!K6</f>
        <v>-1</v>
      </c>
      <c r="L6" s="111">
        <f>'raw alpha'!L6</f>
        <v>0.107</v>
      </c>
      <c r="M6" s="111">
        <f>'raw alpha'!M6</f>
        <v>0.33400000000000002</v>
      </c>
      <c r="N6" s="111">
        <f>'raw alpha'!N6</f>
        <v>8.1000000000000003E-2</v>
      </c>
      <c r="O6" s="111">
        <f>'raw alpha'!O6</f>
        <v>0.105</v>
      </c>
    </row>
    <row r="7" spans="1:15" x14ac:dyDescent="0.35">
      <c r="A7" s="77" t="str">
        <f>'grasp info'!B7</f>
        <v>T+4</v>
      </c>
      <c r="B7" s="111">
        <f>'raw alpha'!B7</f>
        <v>0.06</v>
      </c>
      <c r="C7" s="111">
        <f>'raw alpha'!C7</f>
        <v>4.8000000000000001E-2</v>
      </c>
      <c r="D7" s="111">
        <f>'raw alpha'!D7</f>
        <v>3.1E-2</v>
      </c>
      <c r="E7" s="111">
        <f>'raw alpha'!E7</f>
        <v>0.01</v>
      </c>
      <c r="F7" s="111">
        <f>'raw alpha'!F7</f>
        <v>1.9E-2</v>
      </c>
      <c r="G7" s="111">
        <f>'raw alpha'!G7</f>
        <v>0.45500000000000002</v>
      </c>
      <c r="H7" s="111">
        <f>'raw alpha'!H7</f>
        <v>0</v>
      </c>
      <c r="I7" s="111">
        <f>'raw alpha'!I7</f>
        <v>-1</v>
      </c>
      <c r="J7" s="111">
        <f>'raw alpha'!J7</f>
        <v>-1</v>
      </c>
      <c r="K7" s="111">
        <f>'raw alpha'!K7</f>
        <v>0</v>
      </c>
      <c r="L7" s="111">
        <f>'raw alpha'!L7</f>
        <v>0.12</v>
      </c>
      <c r="M7" s="111">
        <f>'raw alpha'!M7</f>
        <v>9.6000000000000002E-2</v>
      </c>
      <c r="N7" s="111">
        <f>'raw alpha'!N7</f>
        <v>6.3E-2</v>
      </c>
      <c r="O7" s="111">
        <f>'raw alpha'!O7</f>
        <v>2.1000000000000001E-2</v>
      </c>
    </row>
    <row r="8" spans="1:15" x14ac:dyDescent="0.35">
      <c r="A8" s="77" t="str">
        <f>'grasp info'!B8</f>
        <v>T+5</v>
      </c>
      <c r="B8" s="111">
        <f>'raw alpha'!B8</f>
        <v>0.45600000000000002</v>
      </c>
      <c r="C8" s="111">
        <f>'raw alpha'!C8</f>
        <v>8.4000000000000005E-2</v>
      </c>
      <c r="D8" s="111">
        <f>'raw alpha'!D8</f>
        <v>3.5999999999999997E-2</v>
      </c>
      <c r="E8" s="111">
        <f>'raw alpha'!E8</f>
        <v>2.5999999999999999E-2</v>
      </c>
      <c r="F8" s="111">
        <f>'raw alpha'!F8</f>
        <v>0.03</v>
      </c>
      <c r="G8" s="111">
        <f>'raw alpha'!G8</f>
        <v>3.1E-2</v>
      </c>
      <c r="H8" s="111">
        <f>'raw alpha'!H8</f>
        <v>-1</v>
      </c>
      <c r="I8" s="111">
        <f>'raw alpha'!I8</f>
        <v>0</v>
      </c>
      <c r="J8" s="111">
        <f>'raw alpha'!J8</f>
        <v>-1</v>
      </c>
      <c r="K8" s="111">
        <f>'raw alpha'!K8</f>
        <v>0</v>
      </c>
      <c r="L8" s="111">
        <f>'raw alpha'!L8</f>
        <v>0.91200000000000003</v>
      </c>
      <c r="M8" s="111">
        <f>'raw alpha'!M8</f>
        <v>0.16800000000000001</v>
      </c>
      <c r="N8" s="111">
        <f>'raw alpha'!N8</f>
        <v>7.1999999999999995E-2</v>
      </c>
      <c r="O8" s="111">
        <f>'raw alpha'!O8</f>
        <v>5.1999999999999998E-2</v>
      </c>
    </row>
    <row r="9" spans="1:15" x14ac:dyDescent="0.35">
      <c r="A9" s="77" t="str">
        <f>'grasp info'!B9</f>
        <v>C8</v>
      </c>
      <c r="B9" s="111">
        <f>'raw alpha'!B9</f>
        <v>4.3999999999999997E-2</v>
      </c>
      <c r="C9" s="111">
        <f>'raw alpha'!C9</f>
        <v>8.4000000000000005E-2</v>
      </c>
      <c r="D9" s="111">
        <f>'raw alpha'!D9</f>
        <v>2.8000000000000001E-2</v>
      </c>
      <c r="E9" s="111">
        <f>'raw alpha'!E9</f>
        <v>1.4E-2</v>
      </c>
      <c r="F9" s="111">
        <f>'raw alpha'!F9</f>
        <v>5.2999999999999999E-2</v>
      </c>
      <c r="G9" s="111">
        <f>'raw alpha'!G9</f>
        <v>5.1999999999999998E-2</v>
      </c>
      <c r="H9" s="111">
        <f>'raw alpha'!H9</f>
        <v>0</v>
      </c>
      <c r="I9" s="111">
        <f>'raw alpha'!I9</f>
        <v>0</v>
      </c>
      <c r="J9" s="111">
        <f>'raw alpha'!J9</f>
        <v>0</v>
      </c>
      <c r="K9" s="111">
        <f>'raw alpha'!K9</f>
        <v>0</v>
      </c>
      <c r="L9" s="111">
        <f>'raw alpha'!L9</f>
        <v>8.7999999999999995E-2</v>
      </c>
      <c r="M9" s="111">
        <f>'raw alpha'!M9</f>
        <v>0.16800000000000001</v>
      </c>
      <c r="N9" s="111">
        <f>'raw alpha'!N9</f>
        <v>5.6000000000000001E-2</v>
      </c>
      <c r="O9" s="111">
        <f>'raw alpha'!O9</f>
        <v>2.8000000000000001E-2</v>
      </c>
    </row>
    <row r="10" spans="1:15" x14ac:dyDescent="0.35">
      <c r="A10" s="77" t="str">
        <f>'grasp info'!B10</f>
        <v>F21</v>
      </c>
      <c r="B10" s="111">
        <f>'raw alpha'!B10</f>
        <v>4.9000000000000002E-2</v>
      </c>
      <c r="C10" s="111">
        <f>'raw alpha'!C10</f>
        <v>0.30399999999999999</v>
      </c>
      <c r="D10" s="111">
        <f>'raw alpha'!D10</f>
        <v>2.3E-2</v>
      </c>
      <c r="E10" s="111">
        <f>'raw alpha'!E10</f>
        <v>9.1999999999999998E-2</v>
      </c>
      <c r="F10" s="111">
        <f>'raw alpha'!F10</f>
        <v>0.06</v>
      </c>
      <c r="G10" s="111">
        <f>'raw alpha'!G10</f>
        <v>6.7000000000000004E-2</v>
      </c>
      <c r="H10" s="111">
        <f>'raw alpha'!H10</f>
        <v>0</v>
      </c>
      <c r="I10" s="111">
        <f>'raw alpha'!I10</f>
        <v>0</v>
      </c>
      <c r="J10" s="111">
        <f>'raw alpha'!J10</f>
        <v>0</v>
      </c>
      <c r="K10" s="111">
        <f>'raw alpha'!K10</f>
        <v>0</v>
      </c>
      <c r="L10" s="111">
        <f>'raw alpha'!L10</f>
        <v>9.7000000000000003E-2</v>
      </c>
      <c r="M10" s="111">
        <f>'raw alpha'!M10</f>
        <v>0.60699999999999998</v>
      </c>
      <c r="N10" s="111">
        <f>'raw alpha'!N10</f>
        <v>4.7E-2</v>
      </c>
      <c r="O10" s="111">
        <f>'raw alpha'!O10</f>
        <v>0.185</v>
      </c>
    </row>
    <row r="11" spans="1:15" x14ac:dyDescent="0.35">
      <c r="A11" s="77" t="str">
        <f>'grasp info'!B11</f>
        <v>F26</v>
      </c>
      <c r="B11" s="111">
        <f>'raw alpha'!B11</f>
        <v>2.5999999999999999E-2</v>
      </c>
      <c r="C11" s="111">
        <f>'raw alpha'!C11</f>
        <v>0.03</v>
      </c>
      <c r="D11" s="111">
        <f>'raw alpha'!D11</f>
        <v>1.4999999999999999E-2</v>
      </c>
      <c r="E11" s="111">
        <f>'raw alpha'!E11</f>
        <v>1.4E-2</v>
      </c>
      <c r="F11" s="111">
        <f>'raw alpha'!F11</f>
        <v>6.3E-2</v>
      </c>
      <c r="G11" s="111">
        <f>'raw alpha'!G11</f>
        <v>6.5000000000000002E-2</v>
      </c>
      <c r="H11" s="111">
        <f>'raw alpha'!H11</f>
        <v>0</v>
      </c>
      <c r="I11" s="111">
        <f>'raw alpha'!I11</f>
        <v>0</v>
      </c>
      <c r="J11" s="111">
        <f>'raw alpha'!J11</f>
        <v>0</v>
      </c>
      <c r="K11" s="111">
        <f>'raw alpha'!K11</f>
        <v>0</v>
      </c>
      <c r="L11" s="111">
        <f>'raw alpha'!L11</f>
        <v>5.1999999999999998E-2</v>
      </c>
      <c r="M11" s="111">
        <f>'raw alpha'!M11</f>
        <v>6.0999999999999999E-2</v>
      </c>
      <c r="N11" s="111">
        <f>'raw alpha'!N11</f>
        <v>3.1E-2</v>
      </c>
      <c r="O11" s="111">
        <f>'raw alpha'!O11</f>
        <v>2.9000000000000001E-2</v>
      </c>
    </row>
    <row r="12" spans="1:15" x14ac:dyDescent="0.35">
      <c r="A12" s="77" t="str">
        <f>'grasp info'!B12</f>
        <v>T+6</v>
      </c>
      <c r="B12" s="111">
        <f>'raw alpha'!B12</f>
        <v>0.16300000000000001</v>
      </c>
      <c r="C12" s="111">
        <f>'raw alpha'!C12</f>
        <v>0.161</v>
      </c>
      <c r="D12" s="111">
        <f>'raw alpha'!D12</f>
        <v>0.223</v>
      </c>
      <c r="E12" s="111">
        <f>'raw alpha'!E12</f>
        <v>8.8999999999999996E-2</v>
      </c>
      <c r="F12" s="111">
        <f>'raw alpha'!F12</f>
        <v>0.115</v>
      </c>
      <c r="G12" s="111">
        <f>'raw alpha'!G12</f>
        <v>0.11600000000000001</v>
      </c>
      <c r="H12" s="111">
        <f>'raw alpha'!H12</f>
        <v>0</v>
      </c>
      <c r="I12" s="111">
        <f>'raw alpha'!I12</f>
        <v>0</v>
      </c>
      <c r="J12" s="111">
        <f>'raw alpha'!J12</f>
        <v>0</v>
      </c>
      <c r="K12" s="111">
        <f>'raw alpha'!K12</f>
        <v>0</v>
      </c>
      <c r="L12" s="111">
        <f>'raw alpha'!L12</f>
        <v>0.32700000000000001</v>
      </c>
      <c r="M12" s="111">
        <f>'raw alpha'!M12</f>
        <v>0.32200000000000001</v>
      </c>
      <c r="N12" s="111">
        <f>'raw alpha'!N12</f>
        <v>0.44600000000000001</v>
      </c>
      <c r="O12" s="111">
        <f>'raw alpha'!O12</f>
        <v>0.17899999999999999</v>
      </c>
    </row>
    <row r="13" spans="1:15" x14ac:dyDescent="0.35">
      <c r="A13" s="77" t="str">
        <f>'grasp info'!B13</f>
        <v>T+8</v>
      </c>
      <c r="B13" s="111">
        <f>'raw alpha'!B13</f>
        <v>1.2E-2</v>
      </c>
      <c r="C13" s="111">
        <f>'raw alpha'!C13</f>
        <v>0</v>
      </c>
      <c r="D13" s="111">
        <f>'raw alpha'!D13</f>
        <v>0</v>
      </c>
      <c r="E13" s="111">
        <f>'raw alpha'!E13</f>
        <v>1.7000000000000001E-2</v>
      </c>
      <c r="F13" s="111">
        <f>'raw alpha'!F13</f>
        <v>5.2999999999999999E-2</v>
      </c>
      <c r="G13" s="111">
        <f>'raw alpha'!G13</f>
        <v>0</v>
      </c>
      <c r="H13" s="111">
        <f>'raw alpha'!H13</f>
        <v>0</v>
      </c>
      <c r="I13" s="111">
        <f>'raw alpha'!I13</f>
        <v>0</v>
      </c>
      <c r="J13" s="111">
        <f>'raw alpha'!J13</f>
        <v>0</v>
      </c>
      <c r="K13" s="111">
        <f>'raw alpha'!K13</f>
        <v>0</v>
      </c>
      <c r="L13" s="111">
        <f>'raw alpha'!L13</f>
        <v>2.3E-2</v>
      </c>
      <c r="M13" s="111">
        <f>'raw alpha'!M13</f>
        <v>0</v>
      </c>
      <c r="N13" s="111">
        <f>'raw alpha'!N13</f>
        <v>0</v>
      </c>
      <c r="O13" s="111">
        <f>'raw alpha'!O13</f>
        <v>3.5000000000000003E-2</v>
      </c>
    </row>
    <row r="14" spans="1:15" x14ac:dyDescent="0.35">
      <c r="A14" s="77" t="str">
        <f>'grasp info'!B14</f>
        <v>T13</v>
      </c>
      <c r="B14" s="111">
        <f>'raw alpha'!B14</f>
        <v>-2</v>
      </c>
      <c r="C14" s="111">
        <f>'raw alpha'!C14</f>
        <v>-2</v>
      </c>
      <c r="D14" s="111">
        <f>'raw alpha'!D14</f>
        <v>-2</v>
      </c>
      <c r="E14" s="111">
        <f>'raw alpha'!E14</f>
        <v>-2</v>
      </c>
      <c r="F14" s="111">
        <f>'raw alpha'!F14</f>
        <v>-2</v>
      </c>
      <c r="G14" s="111">
        <f>'raw alpha'!G14</f>
        <v>-2</v>
      </c>
      <c r="H14" s="111">
        <f>'raw alpha'!H14</f>
        <v>-2</v>
      </c>
      <c r="I14" s="111">
        <f>'raw alpha'!I14</f>
        <v>-2</v>
      </c>
      <c r="J14" s="111">
        <f>'raw alpha'!J14</f>
        <v>-2</v>
      </c>
      <c r="K14" s="111">
        <f>'raw alpha'!K14</f>
        <v>-2</v>
      </c>
      <c r="L14" s="111">
        <f>'raw alpha'!L14</f>
        <v>-2</v>
      </c>
      <c r="M14" s="111">
        <f>'raw alpha'!M14</f>
        <v>-2</v>
      </c>
      <c r="N14" s="111">
        <f>'raw alpha'!N14</f>
        <v>-2</v>
      </c>
      <c r="O14" s="111">
        <f>'raw alpha'!O14</f>
        <v>-2</v>
      </c>
    </row>
    <row r="15" spans="1:15" x14ac:dyDescent="0.35">
      <c r="A15" s="77" t="str">
        <f>'grasp info'!B15</f>
        <v>C16</v>
      </c>
      <c r="B15" s="111">
        <f>'raw alpha'!B15</f>
        <v>2.8000000000000001E-2</v>
      </c>
      <c r="C15" s="111">
        <f>'raw alpha'!C15</f>
        <v>0.13700000000000001</v>
      </c>
      <c r="D15" s="111">
        <f>'raw alpha'!D15</f>
        <v>2.8000000000000001E-2</v>
      </c>
      <c r="E15" s="111">
        <f>'raw alpha'!E15</f>
        <v>2.1000000000000001E-2</v>
      </c>
      <c r="F15" s="111">
        <f>'raw alpha'!F15</f>
        <v>7.2999999999999995E-2</v>
      </c>
      <c r="G15" s="111">
        <f>'raw alpha'!G15</f>
        <v>7.4999999999999997E-2</v>
      </c>
      <c r="H15" s="111">
        <f>'raw alpha'!H15</f>
        <v>0</v>
      </c>
      <c r="I15" s="111">
        <f>'raw alpha'!I15</f>
        <v>0</v>
      </c>
      <c r="J15" s="111">
        <f>'raw alpha'!J15</f>
        <v>0</v>
      </c>
      <c r="K15" s="111">
        <f>'raw alpha'!K15</f>
        <v>0</v>
      </c>
      <c r="L15" s="111">
        <f>'raw alpha'!L15</f>
        <v>5.6000000000000001E-2</v>
      </c>
      <c r="M15" s="111">
        <f>'raw alpha'!M15</f>
        <v>0.27400000000000002</v>
      </c>
      <c r="N15" s="111">
        <f>'raw alpha'!N15</f>
        <v>5.6000000000000001E-2</v>
      </c>
      <c r="O15" s="111">
        <f>'raw alpha'!O15</f>
        <v>4.1000000000000002E-2</v>
      </c>
    </row>
    <row r="16" spans="1:15" x14ac:dyDescent="0.35">
      <c r="A16" s="77" t="str">
        <f>'grasp info'!B16</f>
        <v>F17</v>
      </c>
      <c r="B16" s="111">
        <f>'raw alpha'!B16</f>
        <v>7.8E-2</v>
      </c>
      <c r="C16" s="111">
        <f>'raw alpha'!C16</f>
        <v>0.13</v>
      </c>
      <c r="D16" s="111">
        <f>'raw alpha'!D16</f>
        <v>7.6999999999999999E-2</v>
      </c>
      <c r="E16" s="111">
        <f>'raw alpha'!E16</f>
        <v>7.0999999999999994E-2</v>
      </c>
      <c r="F16" s="111">
        <f>'raw alpha'!F16</f>
        <v>0.115</v>
      </c>
      <c r="G16" s="111">
        <f>'raw alpha'!G16</f>
        <v>0.154</v>
      </c>
      <c r="H16" s="111">
        <f>'raw alpha'!H16</f>
        <v>0</v>
      </c>
      <c r="I16" s="111">
        <f>'raw alpha'!I16</f>
        <v>0</v>
      </c>
      <c r="J16" s="111">
        <f>'raw alpha'!J16</f>
        <v>0</v>
      </c>
      <c r="K16" s="111">
        <f>'raw alpha'!K16</f>
        <v>0</v>
      </c>
      <c r="L16" s="111">
        <f>'raw alpha'!L16</f>
        <v>0.156</v>
      </c>
      <c r="M16" s="111">
        <f>'raw alpha'!M16</f>
        <v>0.26100000000000001</v>
      </c>
      <c r="N16" s="111">
        <f>'raw alpha'!N16</f>
        <v>0.153</v>
      </c>
      <c r="O16" s="111">
        <f>'raw alpha'!O16</f>
        <v>0.14299999999999999</v>
      </c>
    </row>
    <row r="17" spans="1:15" x14ac:dyDescent="0.35">
      <c r="A17" s="77" t="str">
        <f>'grasp info'!B17</f>
        <v>F21</v>
      </c>
      <c r="B17" s="111">
        <f>'raw alpha'!B17</f>
        <v>0.05</v>
      </c>
      <c r="C17" s="111">
        <f>'raw alpha'!C17</f>
        <v>0.108</v>
      </c>
      <c r="D17" s="111">
        <f>'raw alpha'!D17</f>
        <v>4.1000000000000002E-2</v>
      </c>
      <c r="E17" s="111">
        <f>'raw alpha'!E17</f>
        <v>2.1000000000000001E-2</v>
      </c>
      <c r="F17" s="111">
        <f>'raw alpha'!F17</f>
        <v>7.4999999999999997E-2</v>
      </c>
      <c r="G17" s="111">
        <f>'raw alpha'!G17</f>
        <v>8.7999999999999995E-2</v>
      </c>
      <c r="H17" s="111">
        <f>'raw alpha'!H17</f>
        <v>0</v>
      </c>
      <c r="I17" s="111">
        <f>'raw alpha'!I17</f>
        <v>0</v>
      </c>
      <c r="J17" s="111">
        <f>'raw alpha'!J17</f>
        <v>0</v>
      </c>
      <c r="K17" s="111">
        <f>'raw alpha'!K17</f>
        <v>0</v>
      </c>
      <c r="L17" s="111">
        <f>'raw alpha'!L17</f>
        <v>0.1</v>
      </c>
      <c r="M17" s="111">
        <f>'raw alpha'!M17</f>
        <v>0.216</v>
      </c>
      <c r="N17" s="111">
        <f>'raw alpha'!N17</f>
        <v>8.2000000000000003E-2</v>
      </c>
      <c r="O17" s="111">
        <f>'raw alpha'!O17</f>
        <v>4.1000000000000002E-2</v>
      </c>
    </row>
    <row r="18" spans="1:15" x14ac:dyDescent="0.35">
      <c r="A18" s="77" t="str">
        <f>'grasp info'!B18</f>
        <v>T16</v>
      </c>
      <c r="B18" s="111">
        <f>'raw alpha'!B18</f>
        <v>2.1999999999999999E-2</v>
      </c>
      <c r="C18" s="111">
        <f>'raw alpha'!C18</f>
        <v>0.32600000000000001</v>
      </c>
      <c r="D18" s="111">
        <f>'raw alpha'!D18</f>
        <v>8.0000000000000002E-3</v>
      </c>
      <c r="E18" s="111">
        <f>'raw alpha'!E18</f>
        <v>0.01</v>
      </c>
      <c r="F18" s="111">
        <f>'raw alpha'!F18</f>
        <v>3.5000000000000003E-2</v>
      </c>
      <c r="G18" s="111">
        <f>'raw alpha'!G18</f>
        <v>4.2000000000000003E-2</v>
      </c>
      <c r="H18" s="111">
        <f>'raw alpha'!H18</f>
        <v>0</v>
      </c>
      <c r="I18" s="111">
        <f>'raw alpha'!I18</f>
        <v>0</v>
      </c>
      <c r="J18" s="111">
        <f>'raw alpha'!J18</f>
        <v>0</v>
      </c>
      <c r="K18" s="111">
        <f>'raw alpha'!K18</f>
        <v>0</v>
      </c>
      <c r="L18" s="111">
        <f>'raw alpha'!L18</f>
        <v>4.4999999999999998E-2</v>
      </c>
      <c r="M18" s="111">
        <f>'raw alpha'!M18</f>
        <v>0.65100000000000002</v>
      </c>
      <c r="N18" s="111">
        <f>'raw alpha'!N18</f>
        <v>1.4999999999999999E-2</v>
      </c>
      <c r="O18" s="111">
        <f>'raw alpha'!O18</f>
        <v>2.1000000000000001E-2</v>
      </c>
    </row>
    <row r="19" spans="1:15" x14ac:dyDescent="0.35">
      <c r="A19" s="77" t="str">
        <f>'grasp info'!B19</f>
        <v>C1</v>
      </c>
      <c r="B19" s="111">
        <f>'raw alpha'!B19</f>
        <v>0.121</v>
      </c>
      <c r="C19" s="111">
        <f>'raw alpha'!C19</f>
        <v>0.317</v>
      </c>
      <c r="D19" s="111">
        <f>'raw alpha'!D19</f>
        <v>0.11799999999999999</v>
      </c>
      <c r="E19" s="111">
        <f>'raw alpha'!E19</f>
        <v>0.115</v>
      </c>
      <c r="F19" s="111">
        <f>'raw alpha'!F19</f>
        <v>4.9000000000000002E-2</v>
      </c>
      <c r="G19" s="111">
        <f>'raw alpha'!G19</f>
        <v>0.63700000000000001</v>
      </c>
      <c r="H19" s="111">
        <f>'raw alpha'!H19</f>
        <v>0</v>
      </c>
      <c r="I19" s="111">
        <f>'raw alpha'!I19</f>
        <v>0</v>
      </c>
      <c r="J19" s="111">
        <f>'raw alpha'!J19</f>
        <v>0</v>
      </c>
      <c r="K19" s="111">
        <f>'raw alpha'!K19</f>
        <v>0</v>
      </c>
      <c r="L19" s="111">
        <f>'raw alpha'!L19</f>
        <v>0.24099999999999999</v>
      </c>
      <c r="M19" s="111">
        <f>'raw alpha'!M19</f>
        <v>0.63400000000000001</v>
      </c>
      <c r="N19" s="111">
        <f>'raw alpha'!N19</f>
        <v>0.23599999999999999</v>
      </c>
      <c r="O19" s="111">
        <f>'raw alpha'!O19</f>
        <v>0.23</v>
      </c>
    </row>
    <row r="20" spans="1:15" x14ac:dyDescent="0.35">
      <c r="A20" s="77" t="str">
        <f>'grasp info'!B20</f>
        <v>C13</v>
      </c>
      <c r="B20" s="111">
        <f>'raw alpha'!B20</f>
        <v>3.6999999999999998E-2</v>
      </c>
      <c r="C20" s="111">
        <f>'raw alpha'!C20</f>
        <v>0.14000000000000001</v>
      </c>
      <c r="D20" s="111">
        <f>'raw alpha'!D20</f>
        <v>5.3999999999999999E-2</v>
      </c>
      <c r="E20" s="111">
        <f>'raw alpha'!E20</f>
        <v>4.9000000000000002E-2</v>
      </c>
      <c r="F20" s="111">
        <f>'raw alpha'!F20</f>
        <v>8.9999999999999993E-3</v>
      </c>
      <c r="G20" s="111">
        <f>'raw alpha'!G20</f>
        <v>6.9000000000000006E-2</v>
      </c>
      <c r="H20" s="111">
        <f>'raw alpha'!H20</f>
        <v>0</v>
      </c>
      <c r="I20" s="111">
        <f>'raw alpha'!I20</f>
        <v>0</v>
      </c>
      <c r="J20" s="111">
        <f>'raw alpha'!J20</f>
        <v>0</v>
      </c>
      <c r="K20" s="111">
        <f>'raw alpha'!K20</f>
        <v>0</v>
      </c>
      <c r="L20" s="111">
        <f>'raw alpha'!L20</f>
        <v>7.3999999999999996E-2</v>
      </c>
      <c r="M20" s="111">
        <f>'raw alpha'!M20</f>
        <v>0.28000000000000003</v>
      </c>
      <c r="N20" s="111">
        <f>'raw alpha'!N20</f>
        <v>0.109</v>
      </c>
      <c r="O20" s="111">
        <f>'raw alpha'!O20</f>
        <v>9.8000000000000004E-2</v>
      </c>
    </row>
    <row r="21" spans="1:15" x14ac:dyDescent="0.35">
      <c r="A21" s="77" t="str">
        <f>'grasp info'!B21</f>
        <v>C16</v>
      </c>
      <c r="B21" s="111">
        <f>'raw alpha'!B21</f>
        <v>0.20499999999999999</v>
      </c>
      <c r="C21" s="111">
        <f>'raw alpha'!C21</f>
        <v>0</v>
      </c>
      <c r="D21" s="111">
        <f>'raw alpha'!D21</f>
        <v>0</v>
      </c>
      <c r="E21" s="111">
        <f>'raw alpha'!E21</f>
        <v>0.11799999999999999</v>
      </c>
      <c r="F21" s="111">
        <f>'raw alpha'!F21</f>
        <v>0</v>
      </c>
      <c r="G21" s="111">
        <f>'raw alpha'!G21</f>
        <v>0.1</v>
      </c>
      <c r="H21" s="111">
        <f>'raw alpha'!H21</f>
        <v>0</v>
      </c>
      <c r="I21" s="111">
        <f>'raw alpha'!I21</f>
        <v>0</v>
      </c>
      <c r="J21" s="111">
        <f>'raw alpha'!J21</f>
        <v>0</v>
      </c>
      <c r="K21" s="111">
        <f>'raw alpha'!K21</f>
        <v>0</v>
      </c>
      <c r="L21" s="111">
        <f>'raw alpha'!L21</f>
        <v>0.40899999999999997</v>
      </c>
      <c r="M21" s="111">
        <f>'raw alpha'!M21</f>
        <v>0</v>
      </c>
      <c r="N21" s="111">
        <f>'raw alpha'!N21</f>
        <v>0</v>
      </c>
      <c r="O21" s="111">
        <f>'raw alpha'!O21</f>
        <v>0.23599999999999999</v>
      </c>
    </row>
    <row r="22" spans="1:15" x14ac:dyDescent="0.35">
      <c r="A22" s="77" t="str">
        <f>'grasp info'!B22</f>
        <v>C3</v>
      </c>
      <c r="B22" s="111">
        <f>'raw alpha'!B22</f>
        <v>0.28299999999999997</v>
      </c>
      <c r="C22" s="111">
        <f>'raw alpha'!C22</f>
        <v>0.48699999999999999</v>
      </c>
      <c r="D22" s="111">
        <f>'raw alpha'!D22</f>
        <v>0.3</v>
      </c>
      <c r="E22" s="111">
        <f>'raw alpha'!E22</f>
        <v>0.47399999999999998</v>
      </c>
      <c r="F22" s="111">
        <f>'raw alpha'!F22</f>
        <v>0.26100000000000001</v>
      </c>
      <c r="G22" s="111">
        <f>'raw alpha'!G22</f>
        <v>0.36299999999999999</v>
      </c>
      <c r="H22" s="111">
        <f>'raw alpha'!H22</f>
        <v>0</v>
      </c>
      <c r="I22" s="111">
        <f>'raw alpha'!I22</f>
        <v>0</v>
      </c>
      <c r="J22" s="111">
        <f>'raw alpha'!J22</f>
        <v>0</v>
      </c>
      <c r="K22" s="111">
        <f>'raw alpha'!K22</f>
        <v>0</v>
      </c>
      <c r="L22" s="111">
        <f>'raw alpha'!L22</f>
        <v>0.56699999999999995</v>
      </c>
      <c r="M22" s="111">
        <f>'raw alpha'!M22</f>
        <v>0.97399999999999998</v>
      </c>
      <c r="N22" s="111">
        <f>'raw alpha'!N22</f>
        <v>0.59899999999999998</v>
      </c>
      <c r="O22" s="111">
        <f>'raw alpha'!O22</f>
        <v>0.94799999999999995</v>
      </c>
    </row>
    <row r="23" spans="1:15" x14ac:dyDescent="0.35">
      <c r="A23" s="77" t="str">
        <f>'grasp info'!B23</f>
        <v>C6</v>
      </c>
      <c r="B23" s="111">
        <f>'raw alpha'!B23</f>
        <v>3.9E-2</v>
      </c>
      <c r="C23" s="111">
        <f>'raw alpha'!C23</f>
        <v>0.25900000000000001</v>
      </c>
      <c r="D23" s="111">
        <f>'raw alpha'!D23</f>
        <v>2.1999999999999999E-2</v>
      </c>
      <c r="E23" s="111">
        <f>'raw alpha'!E23</f>
        <v>1.7999999999999999E-2</v>
      </c>
      <c r="F23" s="111">
        <f>'raw alpha'!F23</f>
        <v>6.2E-2</v>
      </c>
      <c r="G23" s="111">
        <f>'raw alpha'!G23</f>
        <v>5.8999999999999997E-2</v>
      </c>
      <c r="H23" s="111">
        <f>'raw alpha'!H23</f>
        <v>0</v>
      </c>
      <c r="I23" s="111">
        <f>'raw alpha'!I23</f>
        <v>0</v>
      </c>
      <c r="J23" s="111">
        <f>'raw alpha'!J23</f>
        <v>0</v>
      </c>
      <c r="K23" s="111">
        <f>'raw alpha'!K23</f>
        <v>0</v>
      </c>
      <c r="L23" s="111">
        <f>'raw alpha'!L23</f>
        <v>7.8E-2</v>
      </c>
      <c r="M23" s="111">
        <f>'raw alpha'!M23</f>
        <v>0.51800000000000002</v>
      </c>
      <c r="N23" s="111">
        <f>'raw alpha'!N23</f>
        <v>4.3999999999999997E-2</v>
      </c>
      <c r="O23" s="111">
        <f>'raw alpha'!O23</f>
        <v>3.6999999999999998E-2</v>
      </c>
    </row>
    <row r="24" spans="1:15" x14ac:dyDescent="0.35">
      <c r="A24" s="77" t="str">
        <f>'grasp info'!B24</f>
        <v>T1</v>
      </c>
      <c r="B24" s="111">
        <f>'raw alpha'!B24</f>
        <v>4.2000000000000003E-2</v>
      </c>
      <c r="C24" s="111">
        <f>'raw alpha'!C24</f>
        <v>0.40600000000000003</v>
      </c>
      <c r="D24" s="111">
        <f>'raw alpha'!D24</f>
        <v>4.8000000000000001E-2</v>
      </c>
      <c r="E24" s="111">
        <f>'raw alpha'!E24</f>
        <v>0.2</v>
      </c>
      <c r="F24" s="111">
        <f>'raw alpha'!F24</f>
        <v>8.1000000000000003E-2</v>
      </c>
      <c r="G24" s="111">
        <f>'raw alpha'!G24</f>
        <v>7.0000000000000007E-2</v>
      </c>
      <c r="H24" s="111">
        <f>'raw alpha'!H24</f>
        <v>0</v>
      </c>
      <c r="I24" s="111">
        <f>'raw alpha'!I24</f>
        <v>0</v>
      </c>
      <c r="J24" s="111">
        <f>'raw alpha'!J24</f>
        <v>0</v>
      </c>
      <c r="K24" s="111">
        <f>'raw alpha'!K24</f>
        <v>0</v>
      </c>
      <c r="L24" s="111">
        <f>'raw alpha'!L24</f>
        <v>8.3000000000000004E-2</v>
      </c>
      <c r="M24" s="111">
        <f>'raw alpha'!M24</f>
        <v>0.81200000000000006</v>
      </c>
      <c r="N24" s="111">
        <f>'raw alpha'!N24</f>
        <v>9.6000000000000002E-2</v>
      </c>
      <c r="O24" s="111">
        <f>'raw alpha'!O24</f>
        <v>0.40100000000000002</v>
      </c>
    </row>
    <row r="25" spans="1:15" x14ac:dyDescent="0.35">
      <c r="A25" s="77" t="str">
        <f>'grasp info'!B25</f>
        <v>C6</v>
      </c>
      <c r="B25" s="111">
        <f>'raw alpha'!B25</f>
        <v>1.4999999999999999E-2</v>
      </c>
      <c r="C25" s="111">
        <f>'raw alpha'!C25</f>
        <v>0</v>
      </c>
      <c r="D25" s="111">
        <f>'raw alpha'!D25</f>
        <v>0</v>
      </c>
      <c r="E25" s="111">
        <f>'raw alpha'!E25</f>
        <v>0.40899999999999997</v>
      </c>
      <c r="F25" s="111">
        <f>'raw alpha'!F25</f>
        <v>5.5E-2</v>
      </c>
      <c r="G25" s="111">
        <f>'raw alpha'!G25</f>
        <v>5.3999999999999999E-2</v>
      </c>
      <c r="H25" s="111">
        <f>'raw alpha'!H25</f>
        <v>0</v>
      </c>
      <c r="I25" s="111">
        <f>'raw alpha'!I25</f>
        <v>0</v>
      </c>
      <c r="J25" s="111">
        <f>'raw alpha'!J25</f>
        <v>0</v>
      </c>
      <c r="K25" s="111">
        <f>'raw alpha'!K25</f>
        <v>0</v>
      </c>
      <c r="L25" s="111">
        <f>'raw alpha'!L25</f>
        <v>0.03</v>
      </c>
      <c r="M25" s="111">
        <f>'raw alpha'!M25</f>
        <v>0</v>
      </c>
      <c r="N25" s="111">
        <f>'raw alpha'!N25</f>
        <v>0</v>
      </c>
      <c r="O25" s="111">
        <f>'raw alpha'!O25</f>
        <v>0.81799999999999995</v>
      </c>
    </row>
    <row r="26" spans="1:15" x14ac:dyDescent="0.35">
      <c r="A26" s="77" t="str">
        <f>'grasp info'!B26</f>
        <v>C8</v>
      </c>
      <c r="B26" s="111">
        <f>'raw alpha'!B26</f>
        <v>1.4999999999999999E-2</v>
      </c>
      <c r="C26" s="111">
        <f>'raw alpha'!C26</f>
        <v>0</v>
      </c>
      <c r="D26" s="111">
        <f>'raw alpha'!D26</f>
        <v>0</v>
      </c>
      <c r="E26" s="111">
        <f>'raw alpha'!E26</f>
        <v>0.20399999999999999</v>
      </c>
      <c r="F26" s="111">
        <f>'raw alpha'!F26</f>
        <v>5.5E-2</v>
      </c>
      <c r="G26" s="111">
        <f>'raw alpha'!G26</f>
        <v>5.3999999999999999E-2</v>
      </c>
      <c r="H26" s="111">
        <f>'raw alpha'!H26</f>
        <v>0</v>
      </c>
      <c r="I26" s="111">
        <f>'raw alpha'!I26</f>
        <v>0</v>
      </c>
      <c r="J26" s="111">
        <f>'raw alpha'!J26</f>
        <v>0</v>
      </c>
      <c r="K26" s="111">
        <f>'raw alpha'!K26</f>
        <v>0</v>
      </c>
      <c r="L26" s="111">
        <f>'raw alpha'!L26</f>
        <v>0.03</v>
      </c>
      <c r="M26" s="111">
        <f>'raw alpha'!M26</f>
        <v>0</v>
      </c>
      <c r="N26" s="111">
        <f>'raw alpha'!N26</f>
        <v>0</v>
      </c>
      <c r="O26" s="111">
        <f>'raw alpha'!O26</f>
        <v>0.40899999999999997</v>
      </c>
    </row>
    <row r="27" spans="1:15" x14ac:dyDescent="0.35">
      <c r="A27" s="77" t="str">
        <f>'grasp info'!B27</f>
        <v>T6</v>
      </c>
      <c r="B27" s="111">
        <f>'raw alpha'!B27</f>
        <v>0.32500000000000001</v>
      </c>
      <c r="C27" s="111">
        <f>'raw alpha'!C27</f>
        <v>0.32500000000000001</v>
      </c>
      <c r="D27" s="111">
        <f>'raw alpha'!D27</f>
        <v>0.32500000000000001</v>
      </c>
      <c r="E27" s="111">
        <f>'raw alpha'!E27</f>
        <v>0.32500000000000001</v>
      </c>
      <c r="F27" s="111">
        <f>'raw alpha'!F27</f>
        <v>0.23899999999999999</v>
      </c>
      <c r="G27" s="111">
        <f>'raw alpha'!G27</f>
        <v>0.23899999999999999</v>
      </c>
      <c r="H27" s="111">
        <f>'raw alpha'!H27</f>
        <v>0</v>
      </c>
      <c r="I27" s="111">
        <f>'raw alpha'!I27</f>
        <v>0</v>
      </c>
      <c r="J27" s="111">
        <f>'raw alpha'!J27</f>
        <v>0</v>
      </c>
      <c r="K27" s="111">
        <f>'raw alpha'!K27</f>
        <v>0</v>
      </c>
      <c r="L27" s="111">
        <f>'raw alpha'!L27</f>
        <v>0.64900000000000002</v>
      </c>
      <c r="M27" s="111">
        <f>'raw alpha'!M27</f>
        <v>0.64900000000000002</v>
      </c>
      <c r="N27" s="111">
        <f>'raw alpha'!N27</f>
        <v>0.64900000000000002</v>
      </c>
      <c r="O27" s="111">
        <f>'raw alpha'!O27</f>
        <v>0.64900000000000002</v>
      </c>
    </row>
    <row r="28" spans="1:15" x14ac:dyDescent="0.35">
      <c r="A28" s="77" t="str">
        <f>'grasp info'!B28</f>
        <v>T10</v>
      </c>
      <c r="B28" s="111">
        <f>'raw alpha'!B28</f>
        <v>2.1999999999999999E-2</v>
      </c>
      <c r="C28" s="111">
        <f>'raw alpha'!C28</f>
        <v>2.5000000000000001E-2</v>
      </c>
      <c r="D28" s="111">
        <f>'raw alpha'!D28</f>
        <v>1.4999999999999999E-2</v>
      </c>
      <c r="E28" s="111">
        <f>'raw alpha'!E28</f>
        <v>1.4E-2</v>
      </c>
      <c r="F28" s="111">
        <f>'raw alpha'!F28</f>
        <v>6.6000000000000003E-2</v>
      </c>
      <c r="G28" s="111">
        <f>'raw alpha'!G28</f>
        <v>6.6000000000000003E-2</v>
      </c>
      <c r="H28" s="111">
        <f>'raw alpha'!H28</f>
        <v>0</v>
      </c>
      <c r="I28" s="111">
        <f>'raw alpha'!I28</f>
        <v>0</v>
      </c>
      <c r="J28" s="111">
        <f>'raw alpha'!J28</f>
        <v>0</v>
      </c>
      <c r="K28" s="111">
        <f>'raw alpha'!K28</f>
        <v>0</v>
      </c>
      <c r="L28" s="111">
        <f>'raw alpha'!L28</f>
        <v>4.3999999999999997E-2</v>
      </c>
      <c r="M28" s="111">
        <f>'raw alpha'!M28</f>
        <v>5.0999999999999997E-2</v>
      </c>
      <c r="N28" s="111">
        <f>'raw alpha'!N28</f>
        <v>3.1E-2</v>
      </c>
      <c r="O28" s="111">
        <f>'raw alpha'!O28</f>
        <v>2.8000000000000001E-2</v>
      </c>
    </row>
    <row r="29" spans="1:15" x14ac:dyDescent="0.35">
      <c r="A29" s="77" t="str">
        <f>'grasp info'!B29</f>
        <v>F26</v>
      </c>
      <c r="B29" s="111">
        <f>'raw alpha'!B29</f>
        <v>2.1000000000000001E-2</v>
      </c>
      <c r="C29" s="111">
        <f>'raw alpha'!C29</f>
        <v>1.0999999999999999E-2</v>
      </c>
      <c r="D29" s="111">
        <f>'raw alpha'!D29</f>
        <v>3.0000000000000001E-3</v>
      </c>
      <c r="E29" s="111">
        <f>'raw alpha'!E29</f>
        <v>3.0000000000000001E-3</v>
      </c>
      <c r="F29" s="111">
        <f>'raw alpha'!F29</f>
        <v>5.5E-2</v>
      </c>
      <c r="G29" s="111">
        <f>'raw alpha'!G29</f>
        <v>5.5E-2</v>
      </c>
      <c r="H29" s="111">
        <f>'raw alpha'!H29</f>
        <v>0</v>
      </c>
      <c r="I29" s="111">
        <f>'raw alpha'!I29</f>
        <v>0</v>
      </c>
      <c r="J29" s="111">
        <f>'raw alpha'!J29</f>
        <v>0</v>
      </c>
      <c r="K29" s="111">
        <f>'raw alpha'!K29</f>
        <v>0</v>
      </c>
      <c r="L29" s="111">
        <f>'raw alpha'!L29</f>
        <v>4.2000000000000003E-2</v>
      </c>
      <c r="M29" s="111">
        <f>'raw alpha'!M29</f>
        <v>2.3E-2</v>
      </c>
      <c r="N29" s="111">
        <f>'raw alpha'!N29</f>
        <v>5.0000000000000001E-3</v>
      </c>
      <c r="O29" s="111">
        <f>'raw alpha'!O29</f>
        <v>6.0000000000000001E-3</v>
      </c>
    </row>
    <row r="30" spans="1:15" x14ac:dyDescent="0.35">
      <c r="A30" s="77" t="str">
        <f>'grasp info'!B30</f>
        <v>T10</v>
      </c>
      <c r="B30" s="111">
        <f>'raw alpha'!B30</f>
        <v>1.2999999999999999E-2</v>
      </c>
      <c r="C30" s="111">
        <f>'raw alpha'!C30</f>
        <v>1.2999999999999999E-2</v>
      </c>
      <c r="D30" s="111">
        <f>'raw alpha'!D30</f>
        <v>1.0999999999999999E-2</v>
      </c>
      <c r="E30" s="111">
        <f>'raw alpha'!E30</f>
        <v>1.0999999999999999E-2</v>
      </c>
      <c r="F30" s="111">
        <f>'raw alpha'!F30</f>
        <v>5.6000000000000001E-2</v>
      </c>
      <c r="G30" s="111">
        <f>'raw alpha'!G30</f>
        <v>5.6000000000000001E-2</v>
      </c>
      <c r="H30" s="111">
        <f>'raw alpha'!H30</f>
        <v>0</v>
      </c>
      <c r="I30" s="111">
        <f>'raw alpha'!I30</f>
        <v>0</v>
      </c>
      <c r="J30" s="111">
        <f>'raw alpha'!J30</f>
        <v>0</v>
      </c>
      <c r="K30" s="111">
        <f>'raw alpha'!K30</f>
        <v>0</v>
      </c>
      <c r="L30" s="111">
        <f>'raw alpha'!L30</f>
        <v>2.5999999999999999E-2</v>
      </c>
      <c r="M30" s="111">
        <f>'raw alpha'!M30</f>
        <v>2.5999999999999999E-2</v>
      </c>
      <c r="N30" s="111">
        <f>'raw alpha'!N30</f>
        <v>2.1000000000000001E-2</v>
      </c>
      <c r="O30" s="111">
        <f>'raw alpha'!O30</f>
        <v>2.1000000000000001E-2</v>
      </c>
    </row>
    <row r="31" spans="1:15" x14ac:dyDescent="0.35">
      <c r="A31" s="77" t="str">
        <f>'grasp info'!B31</f>
        <v>T16</v>
      </c>
      <c r="B31" s="111">
        <f>'raw alpha'!B31</f>
        <v>5.1999999999999998E-2</v>
      </c>
      <c r="C31" s="111">
        <f>'raw alpha'!C31</f>
        <v>5.1999999999999998E-2</v>
      </c>
      <c r="D31" s="111">
        <f>'raw alpha'!D31</f>
        <v>5.0999999999999997E-2</v>
      </c>
      <c r="E31" s="111">
        <f>'raw alpha'!E31</f>
        <v>5.0999999999999997E-2</v>
      </c>
      <c r="F31" s="111">
        <f>'raw alpha'!F31</f>
        <v>0.13</v>
      </c>
      <c r="G31" s="111">
        <f>'raw alpha'!G31</f>
        <v>0.108</v>
      </c>
      <c r="H31" s="111">
        <f>'raw alpha'!H31</f>
        <v>0</v>
      </c>
      <c r="I31" s="111">
        <f>'raw alpha'!I31</f>
        <v>0</v>
      </c>
      <c r="J31" s="111">
        <f>'raw alpha'!J31</f>
        <v>0</v>
      </c>
      <c r="K31" s="111">
        <f>'raw alpha'!K31</f>
        <v>0</v>
      </c>
      <c r="L31" s="111">
        <f>'raw alpha'!L31</f>
        <v>0.104</v>
      </c>
      <c r="M31" s="111">
        <f>'raw alpha'!M31</f>
        <v>0.104</v>
      </c>
      <c r="N31" s="111">
        <f>'raw alpha'!N31</f>
        <v>0.10299999999999999</v>
      </c>
      <c r="O31" s="111">
        <f>'raw alpha'!O31</f>
        <v>0.10199999999999999</v>
      </c>
    </row>
    <row r="32" spans="1:15" x14ac:dyDescent="0.35">
      <c r="A32" s="77" t="str">
        <f>'grasp info'!B32</f>
        <v>C8</v>
      </c>
      <c r="B32" s="111">
        <f>'raw alpha'!B32</f>
        <v>0.09</v>
      </c>
      <c r="C32" s="111">
        <f>'raw alpha'!C32</f>
        <v>0.14599999999999999</v>
      </c>
      <c r="D32" s="111">
        <f>'raw alpha'!D32</f>
        <v>5.5E-2</v>
      </c>
      <c r="E32" s="111">
        <f>'raw alpha'!E32</f>
        <v>5.6000000000000001E-2</v>
      </c>
      <c r="F32" s="111">
        <f>'raw alpha'!F32</f>
        <v>5.8000000000000003E-2</v>
      </c>
      <c r="G32" s="111">
        <f>'raw alpha'!G32</f>
        <v>5.8000000000000003E-2</v>
      </c>
      <c r="H32" s="111">
        <f>'raw alpha'!H32</f>
        <v>0</v>
      </c>
      <c r="I32" s="111">
        <f>'raw alpha'!I32</f>
        <v>0</v>
      </c>
      <c r="J32" s="111">
        <f>'raw alpha'!J32</f>
        <v>0</v>
      </c>
      <c r="K32" s="111">
        <f>'raw alpha'!K32</f>
        <v>0</v>
      </c>
      <c r="L32" s="111">
        <f>'raw alpha'!L32</f>
        <v>0.18099999999999999</v>
      </c>
      <c r="M32" s="111">
        <f>'raw alpha'!M32</f>
        <v>0.29099999999999998</v>
      </c>
      <c r="N32" s="111">
        <f>'raw alpha'!N32</f>
        <v>0.11</v>
      </c>
      <c r="O32" s="111">
        <f>'raw alpha'!O32</f>
        <v>0.112</v>
      </c>
    </row>
    <row r="33" spans="1:15" x14ac:dyDescent="0.35">
      <c r="A33" s="77" t="str">
        <f>'grasp info'!B33</f>
        <v>T10</v>
      </c>
      <c r="B33" s="111">
        <f>'raw alpha'!B33</f>
        <v>9.9000000000000005E-2</v>
      </c>
      <c r="C33" s="111">
        <f>'raw alpha'!C33</f>
        <v>0.13800000000000001</v>
      </c>
      <c r="D33" s="111">
        <f>'raw alpha'!D33</f>
        <v>0.106</v>
      </c>
      <c r="E33" s="111">
        <f>'raw alpha'!E33</f>
        <v>0.10299999999999999</v>
      </c>
      <c r="F33" s="111">
        <f>'raw alpha'!F33</f>
        <v>8.2000000000000003E-2</v>
      </c>
      <c r="G33" s="111">
        <f>'raw alpha'!G33</f>
        <v>8.3000000000000004E-2</v>
      </c>
      <c r="H33" s="111">
        <f>'raw alpha'!H33</f>
        <v>0</v>
      </c>
      <c r="I33" s="111">
        <f>'raw alpha'!I33</f>
        <v>0</v>
      </c>
      <c r="J33" s="111">
        <f>'raw alpha'!J33</f>
        <v>0</v>
      </c>
      <c r="K33" s="111">
        <f>'raw alpha'!K33</f>
        <v>0</v>
      </c>
      <c r="L33" s="111">
        <f>'raw alpha'!L33</f>
        <v>0.19800000000000001</v>
      </c>
      <c r="M33" s="111">
        <f>'raw alpha'!M33</f>
        <v>0.27600000000000002</v>
      </c>
      <c r="N33" s="111">
        <f>'raw alpha'!N33</f>
        <v>0.21199999999999999</v>
      </c>
      <c r="O33" s="111">
        <f>'raw alpha'!O33</f>
        <v>0.20499999999999999</v>
      </c>
    </row>
    <row r="34" spans="1:15" x14ac:dyDescent="0.35">
      <c r="A34" s="77" t="str">
        <f>'grasp info'!B34</f>
        <v>C6</v>
      </c>
      <c r="B34" s="111">
        <f>'raw alpha'!B34</f>
        <v>7.8E-2</v>
      </c>
      <c r="C34" s="111">
        <f>'raw alpha'!C34</f>
        <v>0.34200000000000003</v>
      </c>
      <c r="D34" s="111">
        <f>'raw alpha'!D34</f>
        <v>6.3E-2</v>
      </c>
      <c r="E34" s="111">
        <f>'raw alpha'!E34</f>
        <v>4.2999999999999997E-2</v>
      </c>
      <c r="F34" s="111">
        <f>'raw alpha'!F34</f>
        <v>6.5000000000000002E-2</v>
      </c>
      <c r="G34" s="111">
        <f>'raw alpha'!G34</f>
        <v>5.2999999999999999E-2</v>
      </c>
      <c r="H34" s="111">
        <f>'raw alpha'!H34</f>
        <v>0</v>
      </c>
      <c r="I34" s="111">
        <f>'raw alpha'!I34</f>
        <v>0</v>
      </c>
      <c r="J34" s="111">
        <f>'raw alpha'!J34</f>
        <v>0</v>
      </c>
      <c r="K34" s="111">
        <f>'raw alpha'!K34</f>
        <v>0</v>
      </c>
      <c r="L34" s="111">
        <f>'raw alpha'!L34</f>
        <v>0.156</v>
      </c>
      <c r="M34" s="111">
        <f>'raw alpha'!M34</f>
        <v>0.68500000000000005</v>
      </c>
      <c r="N34" s="111">
        <f>'raw alpha'!N34</f>
        <v>0.127</v>
      </c>
      <c r="O34" s="111">
        <f>'raw alpha'!O34</f>
        <v>8.5999999999999993E-2</v>
      </c>
    </row>
    <row r="35" spans="1:15" x14ac:dyDescent="0.35">
      <c r="A35" s="77" t="str">
        <f>'grasp info'!B35</f>
        <v>T1</v>
      </c>
      <c r="B35" s="111">
        <f>'raw alpha'!B35</f>
        <v>0</v>
      </c>
      <c r="C35" s="111">
        <f>'raw alpha'!C35</f>
        <v>0.20899999999999999</v>
      </c>
      <c r="D35" s="111">
        <f>'raw alpha'!D35</f>
        <v>0</v>
      </c>
      <c r="E35" s="111">
        <f>'raw alpha'!E35</f>
        <v>0</v>
      </c>
      <c r="F35" s="111">
        <f>'raw alpha'!F35</f>
        <v>0</v>
      </c>
      <c r="G35" s="111">
        <f>'raw alpha'!G35</f>
        <v>0</v>
      </c>
      <c r="H35" s="111">
        <f>'raw alpha'!H35</f>
        <v>0</v>
      </c>
      <c r="I35" s="111">
        <f>'raw alpha'!I35</f>
        <v>0</v>
      </c>
      <c r="J35" s="111">
        <f>'raw alpha'!J35</f>
        <v>0</v>
      </c>
      <c r="K35" s="111">
        <f>'raw alpha'!K35</f>
        <v>0</v>
      </c>
      <c r="L35" s="111">
        <f>'raw alpha'!L35</f>
        <v>0</v>
      </c>
      <c r="M35" s="111">
        <f>'raw alpha'!M35</f>
        <v>0.41799999999999998</v>
      </c>
      <c r="N35" s="111">
        <f>'raw alpha'!N35</f>
        <v>0</v>
      </c>
      <c r="O35" s="111">
        <f>'raw alpha'!O35</f>
        <v>0</v>
      </c>
    </row>
    <row r="36" spans="1:15" x14ac:dyDescent="0.35">
      <c r="A36" s="77" t="str">
        <f>'grasp info'!B36</f>
        <v>T2</v>
      </c>
      <c r="B36" s="111">
        <f>'raw alpha'!B36</f>
        <v>-2</v>
      </c>
      <c r="C36" s="111">
        <f>'raw alpha'!C36</f>
        <v>-2</v>
      </c>
      <c r="D36" s="111">
        <f>'raw alpha'!D36</f>
        <v>-2</v>
      </c>
      <c r="E36" s="111">
        <f>'raw alpha'!E36</f>
        <v>-2</v>
      </c>
      <c r="F36" s="111">
        <f>'raw alpha'!F36</f>
        <v>-2</v>
      </c>
      <c r="G36" s="111">
        <f>'raw alpha'!G36</f>
        <v>-2</v>
      </c>
      <c r="H36" s="111">
        <f>'raw alpha'!H36</f>
        <v>-2</v>
      </c>
      <c r="I36" s="111">
        <f>'raw alpha'!I36</f>
        <v>-2</v>
      </c>
      <c r="J36" s="111">
        <f>'raw alpha'!J36</f>
        <v>-2</v>
      </c>
      <c r="K36" s="111">
        <f>'raw alpha'!K36</f>
        <v>-2</v>
      </c>
      <c r="L36" s="111">
        <f>'raw alpha'!L36</f>
        <v>-2</v>
      </c>
      <c r="M36" s="111">
        <f>'raw alpha'!M36</f>
        <v>-2</v>
      </c>
      <c r="N36" s="111">
        <f>'raw alpha'!N36</f>
        <v>-2</v>
      </c>
      <c r="O36" s="111">
        <f>'raw alpha'!O36</f>
        <v>-2</v>
      </c>
    </row>
    <row r="37" spans="1:15" x14ac:dyDescent="0.35">
      <c r="A37" s="77" t="str">
        <f>'grasp info'!B37</f>
        <v>T17</v>
      </c>
      <c r="B37" s="111">
        <f>'raw alpha'!B37</f>
        <v>0.17399999999999999</v>
      </c>
      <c r="C37" s="111">
        <f>'raw alpha'!C37</f>
        <v>0.26600000000000001</v>
      </c>
      <c r="D37" s="111">
        <f>'raw alpha'!D37</f>
        <v>0.122</v>
      </c>
      <c r="E37" s="111">
        <f>'raw alpha'!E37</f>
        <v>8.3000000000000004E-2</v>
      </c>
      <c r="F37" s="111">
        <f>'raw alpha'!F37</f>
        <v>0.11799999999999999</v>
      </c>
      <c r="G37" s="111">
        <f>'raw alpha'!G37</f>
        <v>0.112</v>
      </c>
      <c r="H37" s="111">
        <f>'raw alpha'!H37</f>
        <v>0</v>
      </c>
      <c r="I37" s="111">
        <f>'raw alpha'!I37</f>
        <v>0</v>
      </c>
      <c r="J37" s="111">
        <f>'raw alpha'!J37</f>
        <v>0</v>
      </c>
      <c r="K37" s="111">
        <f>'raw alpha'!K37</f>
        <v>0</v>
      </c>
      <c r="L37" s="111">
        <f>'raw alpha'!L37</f>
        <v>0.34699999999999998</v>
      </c>
      <c r="M37" s="111">
        <f>'raw alpha'!M37</f>
        <v>0.53100000000000003</v>
      </c>
      <c r="N37" s="111">
        <f>'raw alpha'!N37</f>
        <v>0.24299999999999999</v>
      </c>
      <c r="O37" s="111">
        <f>'raw alpha'!O37</f>
        <v>0.16600000000000001</v>
      </c>
    </row>
    <row r="38" spans="1:15" x14ac:dyDescent="0.35">
      <c r="A38" s="77" t="str">
        <f>'grasp info'!B38</f>
        <v>T20</v>
      </c>
      <c r="B38" s="111">
        <f>'raw alpha'!B38</f>
        <v>4.0000000000000001E-3</v>
      </c>
      <c r="C38" s="111">
        <f>'raw alpha'!C38</f>
        <v>5.7000000000000002E-2</v>
      </c>
      <c r="D38" s="111">
        <f>'raw alpha'!D38</f>
        <v>1.4E-2</v>
      </c>
      <c r="E38" s="111">
        <f>'raw alpha'!E38</f>
        <v>1.9E-2</v>
      </c>
      <c r="F38" s="111">
        <f>'raw alpha'!F38</f>
        <v>0.29299999999999998</v>
      </c>
      <c r="G38" s="111">
        <f>'raw alpha'!G38</f>
        <v>4.0000000000000001E-3</v>
      </c>
      <c r="H38" s="111">
        <f>'raw alpha'!H38</f>
        <v>0</v>
      </c>
      <c r="I38" s="111">
        <f>'raw alpha'!I38</f>
        <v>0</v>
      </c>
      <c r="J38" s="111">
        <f>'raw alpha'!J38</f>
        <v>0</v>
      </c>
      <c r="K38" s="111">
        <f>'raw alpha'!K38</f>
        <v>0</v>
      </c>
      <c r="L38" s="111">
        <f>'raw alpha'!L38</f>
        <v>8.0000000000000002E-3</v>
      </c>
      <c r="M38" s="111">
        <f>'raw alpha'!M38</f>
        <v>0.114</v>
      </c>
      <c r="N38" s="111">
        <f>'raw alpha'!N38</f>
        <v>2.8000000000000001E-2</v>
      </c>
      <c r="O38" s="111">
        <f>'raw alpha'!O38</f>
        <v>3.6999999999999998E-2</v>
      </c>
    </row>
    <row r="39" spans="1:15" x14ac:dyDescent="0.35">
      <c r="A39" s="77" t="str">
        <f>'grasp info'!B39</f>
        <v>C8</v>
      </c>
      <c r="B39" s="111">
        <f>'raw alpha'!B39</f>
        <v>2.1000000000000001E-2</v>
      </c>
      <c r="C39" s="111">
        <f>'raw alpha'!C39</f>
        <v>1.9E-2</v>
      </c>
      <c r="D39" s="111">
        <f>'raw alpha'!D39</f>
        <v>3.4000000000000002E-2</v>
      </c>
      <c r="E39" s="111">
        <f>'raw alpha'!E39</f>
        <v>3.4000000000000002E-2</v>
      </c>
      <c r="F39" s="111">
        <f>'raw alpha'!F39</f>
        <v>3.6999999999999998E-2</v>
      </c>
      <c r="G39" s="111">
        <f>'raw alpha'!G39</f>
        <v>3.6999999999999998E-2</v>
      </c>
      <c r="H39" s="111">
        <f>'raw alpha'!H39</f>
        <v>0</v>
      </c>
      <c r="I39" s="111">
        <f>'raw alpha'!I39</f>
        <v>0</v>
      </c>
      <c r="J39" s="111">
        <f>'raw alpha'!J39</f>
        <v>0</v>
      </c>
      <c r="K39" s="111">
        <f>'raw alpha'!K39</f>
        <v>0</v>
      </c>
      <c r="L39" s="111">
        <f>'raw alpha'!L39</f>
        <v>4.2000000000000003E-2</v>
      </c>
      <c r="M39" s="111">
        <f>'raw alpha'!M39</f>
        <v>3.9E-2</v>
      </c>
      <c r="N39" s="111">
        <f>'raw alpha'!N39</f>
        <v>6.8000000000000005E-2</v>
      </c>
      <c r="O39" s="111">
        <f>'raw alpha'!O39</f>
        <v>6.7000000000000004E-2</v>
      </c>
    </row>
    <row r="40" spans="1:15" x14ac:dyDescent="0.35">
      <c r="A40" s="77" t="str">
        <f>'grasp info'!B40</f>
        <v>C9</v>
      </c>
      <c r="B40" s="111">
        <f>'raw alpha'!B40</f>
        <v>-2</v>
      </c>
      <c r="C40" s="111">
        <f>'raw alpha'!C40</f>
        <v>-2</v>
      </c>
      <c r="D40" s="111">
        <f>'raw alpha'!D40</f>
        <v>-2</v>
      </c>
      <c r="E40" s="111">
        <f>'raw alpha'!E40</f>
        <v>-2</v>
      </c>
      <c r="F40" s="111">
        <f>'raw alpha'!F40</f>
        <v>-2</v>
      </c>
      <c r="G40" s="111">
        <f>'raw alpha'!G40</f>
        <v>-2</v>
      </c>
      <c r="H40" s="111">
        <f>'raw alpha'!H40</f>
        <v>-2</v>
      </c>
      <c r="I40" s="111">
        <f>'raw alpha'!I40</f>
        <v>-2</v>
      </c>
      <c r="J40" s="111">
        <f>'raw alpha'!J40</f>
        <v>-2</v>
      </c>
      <c r="K40" s="111">
        <f>'raw alpha'!K40</f>
        <v>-2</v>
      </c>
      <c r="L40" s="111">
        <f>'raw alpha'!L40</f>
        <v>-2</v>
      </c>
      <c r="M40" s="111">
        <f>'raw alpha'!M40</f>
        <v>-2</v>
      </c>
      <c r="N40" s="111">
        <f>'raw alpha'!N40</f>
        <v>-2</v>
      </c>
      <c r="O40" s="111">
        <f>'raw alpha'!O40</f>
        <v>-2</v>
      </c>
    </row>
    <row r="41" spans="1:15" x14ac:dyDescent="0.35">
      <c r="A41" s="77" t="str">
        <f>'grasp info'!B41</f>
        <v>F26</v>
      </c>
      <c r="B41" s="111">
        <f>'raw alpha'!B41</f>
        <v>2.3E-2</v>
      </c>
      <c r="C41" s="111">
        <f>'raw alpha'!C41</f>
        <v>2.3E-2</v>
      </c>
      <c r="D41" s="111">
        <f>'raw alpha'!D41</f>
        <v>9.5000000000000001E-2</v>
      </c>
      <c r="E41" s="111">
        <f>'raw alpha'!E41</f>
        <v>9.5000000000000001E-2</v>
      </c>
      <c r="F41" s="111">
        <f>'raw alpha'!F41</f>
        <v>0.318</v>
      </c>
      <c r="G41" s="111">
        <f>'raw alpha'!G41</f>
        <v>4.1000000000000002E-2</v>
      </c>
      <c r="H41" s="111">
        <f>'raw alpha'!H41</f>
        <v>0</v>
      </c>
      <c r="I41" s="111">
        <f>'raw alpha'!I41</f>
        <v>0</v>
      </c>
      <c r="J41" s="111">
        <f>'raw alpha'!J41</f>
        <v>0</v>
      </c>
      <c r="K41" s="111">
        <f>'raw alpha'!K41</f>
        <v>0</v>
      </c>
      <c r="L41" s="111">
        <f>'raw alpha'!L41</f>
        <v>4.5999999999999999E-2</v>
      </c>
      <c r="M41" s="111">
        <f>'raw alpha'!M41</f>
        <v>4.5999999999999999E-2</v>
      </c>
      <c r="N41" s="111">
        <f>'raw alpha'!N41</f>
        <v>0.189</v>
      </c>
      <c r="O41" s="111">
        <f>'raw alpha'!O41</f>
        <v>0.189</v>
      </c>
    </row>
    <row r="42" spans="1:15" x14ac:dyDescent="0.35">
      <c r="A42" s="77" t="str">
        <f>'grasp info'!B42</f>
        <v>C9</v>
      </c>
      <c r="B42" s="111">
        <f>'raw alpha'!B42</f>
        <v>-2</v>
      </c>
      <c r="C42" s="111">
        <f>'raw alpha'!C42</f>
        <v>-2</v>
      </c>
      <c r="D42" s="111">
        <f>'raw alpha'!D42</f>
        <v>-2</v>
      </c>
      <c r="E42" s="111">
        <f>'raw alpha'!E42</f>
        <v>-2</v>
      </c>
      <c r="F42" s="111">
        <f>'raw alpha'!F42</f>
        <v>-2</v>
      </c>
      <c r="G42" s="111">
        <f>'raw alpha'!G42</f>
        <v>-2</v>
      </c>
      <c r="H42" s="111">
        <f>'raw alpha'!H42</f>
        <v>-2</v>
      </c>
      <c r="I42" s="111">
        <f>'raw alpha'!I42</f>
        <v>-2</v>
      </c>
      <c r="J42" s="111">
        <f>'raw alpha'!J42</f>
        <v>-2</v>
      </c>
      <c r="K42" s="111">
        <f>'raw alpha'!K42</f>
        <v>-2</v>
      </c>
      <c r="L42" s="111">
        <f>'raw alpha'!L42</f>
        <v>-2</v>
      </c>
      <c r="M42" s="111">
        <f>'raw alpha'!M42</f>
        <v>-2</v>
      </c>
      <c r="N42" s="111">
        <f>'raw alpha'!N42</f>
        <v>-2</v>
      </c>
      <c r="O42" s="111">
        <f>'raw alpha'!O42</f>
        <v>-2</v>
      </c>
    </row>
    <row r="43" spans="1:15" x14ac:dyDescent="0.35">
      <c r="A43" s="77" t="str">
        <f>'grasp info'!B43</f>
        <v>T10</v>
      </c>
      <c r="B43" s="111">
        <f>'raw alpha'!B43</f>
        <v>0.06</v>
      </c>
      <c r="C43" s="111">
        <f>'raw alpha'!C43</f>
        <v>9.8000000000000004E-2</v>
      </c>
      <c r="D43" s="111">
        <f>'raw alpha'!D43</f>
        <v>2.8000000000000001E-2</v>
      </c>
      <c r="E43" s="111">
        <f>'raw alpha'!E43</f>
        <v>1.9E-2</v>
      </c>
      <c r="F43" s="111">
        <f>'raw alpha'!F43</f>
        <v>5.3999999999999999E-2</v>
      </c>
      <c r="G43" s="111">
        <f>'raw alpha'!G43</f>
        <v>5.3999999999999999E-2</v>
      </c>
      <c r="H43" s="111">
        <f>'raw alpha'!H43</f>
        <v>0</v>
      </c>
      <c r="I43" s="111">
        <f>'raw alpha'!I43</f>
        <v>0</v>
      </c>
      <c r="J43" s="111">
        <f>'raw alpha'!J43</f>
        <v>0</v>
      </c>
      <c r="K43" s="111">
        <f>'raw alpha'!K43</f>
        <v>0</v>
      </c>
      <c r="L43" s="111">
        <f>'raw alpha'!L43</f>
        <v>0.12</v>
      </c>
      <c r="M43" s="111">
        <f>'raw alpha'!M43</f>
        <v>0.19600000000000001</v>
      </c>
      <c r="N43" s="111">
        <f>'raw alpha'!N43</f>
        <v>5.5E-2</v>
      </c>
      <c r="O43" s="111">
        <f>'raw alpha'!O43</f>
        <v>3.7999999999999999E-2</v>
      </c>
    </row>
    <row r="44" spans="1:15" x14ac:dyDescent="0.35">
      <c r="A44" s="77" t="str">
        <f>'grasp info'!B44</f>
        <v>C8</v>
      </c>
      <c r="B44" s="111">
        <f>'raw alpha'!B44</f>
        <v>1.4E-2</v>
      </c>
      <c r="C44" s="111">
        <f>'raw alpha'!C44</f>
        <v>2.5000000000000001E-2</v>
      </c>
      <c r="D44" s="111">
        <f>'raw alpha'!D44</f>
        <v>2.9000000000000001E-2</v>
      </c>
      <c r="E44" s="111">
        <f>'raw alpha'!E44</f>
        <v>4.3999999999999997E-2</v>
      </c>
      <c r="F44" s="111">
        <f>'raw alpha'!F44</f>
        <v>6.3E-2</v>
      </c>
      <c r="G44" s="111">
        <f>'raw alpha'!G44</f>
        <v>2.1999999999999999E-2</v>
      </c>
      <c r="H44" s="111">
        <f>'raw alpha'!H44</f>
        <v>0</v>
      </c>
      <c r="I44" s="111">
        <f>'raw alpha'!I44</f>
        <v>0</v>
      </c>
      <c r="J44" s="111">
        <f>'raw alpha'!J44</f>
        <v>0</v>
      </c>
      <c r="K44" s="111">
        <f>'raw alpha'!K44</f>
        <v>0</v>
      </c>
      <c r="L44" s="111">
        <f>'raw alpha'!L44</f>
        <v>2.7E-2</v>
      </c>
      <c r="M44" s="111">
        <f>'raw alpha'!M44</f>
        <v>0.05</v>
      </c>
      <c r="N44" s="111">
        <f>'raw alpha'!N44</f>
        <v>5.8999999999999997E-2</v>
      </c>
      <c r="O44" s="111">
        <f>'raw alpha'!O44</f>
        <v>8.7999999999999995E-2</v>
      </c>
    </row>
    <row r="45" spans="1:15" x14ac:dyDescent="0.35">
      <c r="A45" s="77" t="str">
        <f>'grasp info'!B45</f>
        <v>C9</v>
      </c>
      <c r="B45" s="111">
        <f>'raw alpha'!B45</f>
        <v>-2</v>
      </c>
      <c r="C45" s="111">
        <f>'raw alpha'!C45</f>
        <v>-2</v>
      </c>
      <c r="D45" s="111">
        <f>'raw alpha'!D45</f>
        <v>-2</v>
      </c>
      <c r="E45" s="111">
        <f>'raw alpha'!E45</f>
        <v>-2</v>
      </c>
      <c r="F45" s="111">
        <f>'raw alpha'!F45</f>
        <v>-2</v>
      </c>
      <c r="G45" s="111">
        <f>'raw alpha'!G45</f>
        <v>-2</v>
      </c>
      <c r="H45" s="111">
        <f>'raw alpha'!H45</f>
        <v>-2</v>
      </c>
      <c r="I45" s="111">
        <f>'raw alpha'!I45</f>
        <v>-2</v>
      </c>
      <c r="J45" s="111">
        <f>'raw alpha'!J45</f>
        <v>-2</v>
      </c>
      <c r="K45" s="111">
        <f>'raw alpha'!K45</f>
        <v>-2</v>
      </c>
      <c r="L45" s="111">
        <f>'raw alpha'!L45</f>
        <v>-2</v>
      </c>
      <c r="M45" s="111">
        <f>'raw alpha'!M45</f>
        <v>-2</v>
      </c>
      <c r="N45" s="111">
        <f>'raw alpha'!N45</f>
        <v>-2</v>
      </c>
      <c r="O45" s="111">
        <f>'raw alpha'!O45</f>
        <v>-2</v>
      </c>
    </row>
    <row r="46" spans="1:15" x14ac:dyDescent="0.35">
      <c r="A46" s="77" t="str">
        <f>'grasp info'!B46</f>
        <v>F26</v>
      </c>
      <c r="B46" s="111">
        <f>'raw alpha'!B46</f>
        <v>1.4E-2</v>
      </c>
      <c r="C46" s="111">
        <f>'raw alpha'!C46</f>
        <v>0.24199999999999999</v>
      </c>
      <c r="D46" s="111">
        <f>'raw alpha'!D46</f>
        <v>3.4000000000000002E-2</v>
      </c>
      <c r="E46" s="111">
        <f>'raw alpha'!E46</f>
        <v>4.7E-2</v>
      </c>
      <c r="F46" s="111">
        <f>'raw alpha'!F46</f>
        <v>0.13300000000000001</v>
      </c>
      <c r="G46" s="111">
        <f>'raw alpha'!G46</f>
        <v>2.1999999999999999E-2</v>
      </c>
      <c r="H46" s="111">
        <f>'raw alpha'!H46</f>
        <v>0</v>
      </c>
      <c r="I46" s="111">
        <f>'raw alpha'!I46</f>
        <v>0</v>
      </c>
      <c r="J46" s="111">
        <f>'raw alpha'!J46</f>
        <v>0</v>
      </c>
      <c r="K46" s="111">
        <f>'raw alpha'!K46</f>
        <v>0</v>
      </c>
      <c r="L46" s="111">
        <f>'raw alpha'!L46</f>
        <v>2.7E-2</v>
      </c>
      <c r="M46" s="111">
        <f>'raw alpha'!M46</f>
        <v>0.48399999999999999</v>
      </c>
      <c r="N46" s="111">
        <f>'raw alpha'!N46</f>
        <v>6.7000000000000004E-2</v>
      </c>
      <c r="O46" s="111">
        <f>'raw alpha'!O46</f>
        <v>9.4E-2</v>
      </c>
    </row>
    <row r="47" spans="1:15" x14ac:dyDescent="0.35">
      <c r="A47" s="77" t="str">
        <f>'grasp info'!B47</f>
        <v>T7</v>
      </c>
      <c r="B47" s="111">
        <f>'raw alpha'!B47</f>
        <v>-2</v>
      </c>
      <c r="C47" s="111">
        <f>'raw alpha'!C47</f>
        <v>-2</v>
      </c>
      <c r="D47" s="111">
        <f>'raw alpha'!D47</f>
        <v>-2</v>
      </c>
      <c r="E47" s="111">
        <f>'raw alpha'!E47</f>
        <v>-2</v>
      </c>
      <c r="F47" s="111">
        <f>'raw alpha'!F47</f>
        <v>-2</v>
      </c>
      <c r="G47" s="111">
        <f>'raw alpha'!G47</f>
        <v>-2</v>
      </c>
      <c r="H47" s="111">
        <f>'raw alpha'!H47</f>
        <v>-2</v>
      </c>
      <c r="I47" s="111">
        <f>'raw alpha'!I47</f>
        <v>-2</v>
      </c>
      <c r="J47" s="111">
        <f>'raw alpha'!J47</f>
        <v>-2</v>
      </c>
      <c r="K47" s="111">
        <f>'raw alpha'!K47</f>
        <v>-2</v>
      </c>
      <c r="L47" s="111">
        <f>'raw alpha'!L47</f>
        <v>-2</v>
      </c>
      <c r="M47" s="111">
        <f>'raw alpha'!M47</f>
        <v>-2</v>
      </c>
      <c r="N47" s="111">
        <f>'raw alpha'!N47</f>
        <v>-2</v>
      </c>
      <c r="O47" s="111">
        <f>'raw alpha'!O47</f>
        <v>-2</v>
      </c>
    </row>
    <row r="48" spans="1:15" x14ac:dyDescent="0.35">
      <c r="A48" s="77" t="str">
        <f>'grasp info'!B48</f>
        <v>T8</v>
      </c>
      <c r="B48" s="111">
        <f>'raw alpha'!B48</f>
        <v>1.4E-2</v>
      </c>
      <c r="C48" s="111">
        <f>'raw alpha'!C48</f>
        <v>1.4E-2</v>
      </c>
      <c r="D48" s="111">
        <f>'raw alpha'!D48</f>
        <v>3.7999999999999999E-2</v>
      </c>
      <c r="E48" s="111">
        <f>'raw alpha'!E48</f>
        <v>0.122</v>
      </c>
      <c r="F48" s="111">
        <f>'raw alpha'!F48</f>
        <v>8.1000000000000003E-2</v>
      </c>
      <c r="G48" s="111">
        <f>'raw alpha'!G48</f>
        <v>1.6E-2</v>
      </c>
      <c r="H48" s="111">
        <f>'raw alpha'!H48</f>
        <v>0</v>
      </c>
      <c r="I48" s="111">
        <f>'raw alpha'!I48</f>
        <v>0</v>
      </c>
      <c r="J48" s="111">
        <f>'raw alpha'!J48</f>
        <v>0</v>
      </c>
      <c r="K48" s="111">
        <f>'raw alpha'!K48</f>
        <v>0</v>
      </c>
      <c r="L48" s="111">
        <f>'raw alpha'!L48</f>
        <v>2.8000000000000001E-2</v>
      </c>
      <c r="M48" s="111">
        <f>'raw alpha'!M48</f>
        <v>2.8000000000000001E-2</v>
      </c>
      <c r="N48" s="111">
        <f>'raw alpha'!N48</f>
        <v>7.6999999999999999E-2</v>
      </c>
      <c r="O48" s="111">
        <f>'raw alpha'!O48</f>
        <v>0.24399999999999999</v>
      </c>
    </row>
    <row r="49" spans="1:15" x14ac:dyDescent="0.35">
      <c r="A49" s="77" t="str">
        <f>'grasp info'!B49</f>
        <v>T8F</v>
      </c>
      <c r="B49" s="111">
        <f>'raw alpha'!B49</f>
        <v>1.4999999999999999E-2</v>
      </c>
      <c r="C49" s="111">
        <f>'raw alpha'!C49</f>
        <v>1.6E-2</v>
      </c>
      <c r="D49" s="111">
        <f>'raw alpha'!D49</f>
        <v>3.7999999999999999E-2</v>
      </c>
      <c r="E49" s="111">
        <f>'raw alpha'!E49</f>
        <v>0.122</v>
      </c>
      <c r="F49" s="111">
        <f>'raw alpha'!F49</f>
        <v>8.1000000000000003E-2</v>
      </c>
      <c r="G49" s="111">
        <f>'raw alpha'!G49</f>
        <v>1.6E-2</v>
      </c>
      <c r="H49" s="111">
        <f>'raw alpha'!H49</f>
        <v>0</v>
      </c>
      <c r="I49" s="111">
        <f>'raw alpha'!I49</f>
        <v>0</v>
      </c>
      <c r="J49" s="111">
        <f>'raw alpha'!J49</f>
        <v>0</v>
      </c>
      <c r="K49" s="111">
        <f>'raw alpha'!K49</f>
        <v>0</v>
      </c>
      <c r="L49" s="111">
        <f>'raw alpha'!L49</f>
        <v>3.1E-2</v>
      </c>
      <c r="M49" s="111">
        <f>'raw alpha'!M49</f>
        <v>3.2000000000000001E-2</v>
      </c>
      <c r="N49" s="111">
        <f>'raw alpha'!N49</f>
        <v>7.6999999999999999E-2</v>
      </c>
      <c r="O49" s="111">
        <f>'raw alpha'!O49</f>
        <v>0.24399999999999999</v>
      </c>
    </row>
    <row r="50" spans="1:15" x14ac:dyDescent="0.35">
      <c r="A50" s="77" t="str">
        <f>'grasp info'!B50</f>
        <v>T9</v>
      </c>
      <c r="B50" s="111">
        <f>'raw alpha'!B50</f>
        <v>3.4000000000000002E-2</v>
      </c>
      <c r="C50" s="111">
        <f>'raw alpha'!C50</f>
        <v>3.5000000000000003E-2</v>
      </c>
      <c r="D50" s="111">
        <f>'raw alpha'!D50</f>
        <v>3.2000000000000001E-2</v>
      </c>
      <c r="E50" s="111">
        <f>'raw alpha'!E50</f>
        <v>0.10199999999999999</v>
      </c>
      <c r="F50" s="111">
        <f>'raw alpha'!F50</f>
        <v>5.5E-2</v>
      </c>
      <c r="G50" s="111">
        <f>'raw alpha'!G50</f>
        <v>0.13700000000000001</v>
      </c>
      <c r="H50" s="111">
        <f>'raw alpha'!H50</f>
        <v>0</v>
      </c>
      <c r="I50" s="111">
        <f>'raw alpha'!I50</f>
        <v>0</v>
      </c>
      <c r="J50" s="111">
        <f>'raw alpha'!J50</f>
        <v>0</v>
      </c>
      <c r="K50" s="111">
        <f>'raw alpha'!K50</f>
        <v>0</v>
      </c>
      <c r="L50" s="111">
        <f>'raw alpha'!L50</f>
        <v>6.7000000000000004E-2</v>
      </c>
      <c r="M50" s="111">
        <f>'raw alpha'!M50</f>
        <v>6.9000000000000006E-2</v>
      </c>
      <c r="N50" s="111">
        <f>'raw alpha'!N50</f>
        <v>6.4000000000000001E-2</v>
      </c>
      <c r="O50" s="111">
        <f>'raw alpha'!O50</f>
        <v>0.20499999999999999</v>
      </c>
    </row>
    <row r="51" spans="1:15" x14ac:dyDescent="0.35">
      <c r="A51" s="77" t="str">
        <f>'grasp info'!B51</f>
        <v>C16C</v>
      </c>
      <c r="B51" s="111">
        <f>'raw alpha'!B51</f>
        <v>4.0000000000000001E-3</v>
      </c>
      <c r="C51" s="111">
        <f>'raw alpha'!C51</f>
        <v>4.0000000000000001E-3</v>
      </c>
      <c r="D51" s="111">
        <f>'raw alpha'!D51</f>
        <v>4.7E-2</v>
      </c>
      <c r="E51" s="111">
        <f>'raw alpha'!E51</f>
        <v>4.7E-2</v>
      </c>
      <c r="F51" s="111">
        <f>'raw alpha'!F51</f>
        <v>7.4999999999999997E-2</v>
      </c>
      <c r="G51" s="111">
        <f>'raw alpha'!G51</f>
        <v>7.3999999999999996E-2</v>
      </c>
      <c r="H51" s="111">
        <f>'raw alpha'!H51</f>
        <v>0</v>
      </c>
      <c r="I51" s="111">
        <f>'raw alpha'!I51</f>
        <v>0</v>
      </c>
      <c r="J51" s="111">
        <f>'raw alpha'!J51</f>
        <v>0</v>
      </c>
      <c r="K51" s="111">
        <f>'raw alpha'!K51</f>
        <v>0</v>
      </c>
      <c r="L51" s="111">
        <f>'raw alpha'!L51</f>
        <v>8.9999999999999993E-3</v>
      </c>
      <c r="M51" s="111">
        <f>'raw alpha'!M51</f>
        <v>8.9999999999999993E-3</v>
      </c>
      <c r="N51" s="111">
        <f>'raw alpha'!N51</f>
        <v>9.4E-2</v>
      </c>
      <c r="O51" s="111">
        <f>'raw alpha'!O51</f>
        <v>9.4E-2</v>
      </c>
    </row>
    <row r="52" spans="1:15" x14ac:dyDescent="0.35">
      <c r="A52" s="77" t="str">
        <f>'grasp info'!B52</f>
        <v>C16O</v>
      </c>
      <c r="B52" s="111">
        <f>'raw alpha'!B52</f>
        <v>4.0000000000000001E-3</v>
      </c>
      <c r="C52" s="111">
        <f>'raw alpha'!C52</f>
        <v>4.0000000000000001E-3</v>
      </c>
      <c r="D52" s="111">
        <f>'raw alpha'!D52</f>
        <v>0.1</v>
      </c>
      <c r="E52" s="111">
        <f>'raw alpha'!E52</f>
        <v>0.109</v>
      </c>
      <c r="F52" s="111">
        <f>'raw alpha'!F52</f>
        <v>0.10199999999999999</v>
      </c>
      <c r="G52" s="111">
        <f>'raw alpha'!G52</f>
        <v>0.10100000000000001</v>
      </c>
      <c r="H52" s="111">
        <f>'raw alpha'!H52</f>
        <v>0</v>
      </c>
      <c r="I52" s="111">
        <f>'raw alpha'!I52</f>
        <v>0</v>
      </c>
      <c r="J52" s="111">
        <f>'raw alpha'!J52</f>
        <v>0</v>
      </c>
      <c r="K52" s="111">
        <f>'raw alpha'!K52</f>
        <v>0</v>
      </c>
      <c r="L52" s="111">
        <f>'raw alpha'!L52</f>
        <v>8.9999999999999993E-3</v>
      </c>
      <c r="M52" s="111">
        <f>'raw alpha'!M52</f>
        <v>8.9999999999999993E-3</v>
      </c>
      <c r="N52" s="111">
        <f>'raw alpha'!N52</f>
        <v>0.19900000000000001</v>
      </c>
      <c r="O52" s="111">
        <f>'raw alpha'!O52</f>
        <v>0.218</v>
      </c>
    </row>
    <row r="53" spans="1:15" x14ac:dyDescent="0.35">
      <c r="A53" s="77">
        <f>'grasp info'!B53</f>
        <v>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1">
    <tabColor rgb="FFFFC000"/>
  </sheetPr>
  <dimension ref="A1:CM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CHC7" sqref="CHC7"/>
    </sheetView>
  </sheetViews>
  <sheetFormatPr baseColWidth="10" defaultColWidth="9.1796875" defaultRowHeight="14.5" x14ac:dyDescent="0.35"/>
  <cols>
    <col min="1" max="1" width="14.26953125" style="126" bestFit="1" customWidth="1"/>
    <col min="2" max="2" width="6.90625" style="100" bestFit="1" customWidth="1"/>
    <col min="3" max="3" width="7.54296875" style="100" bestFit="1" customWidth="1"/>
    <col min="4" max="4" width="6.81640625" style="100" bestFit="1" customWidth="1"/>
    <col min="5" max="5" width="7.453125" style="100" bestFit="1" customWidth="1"/>
    <col min="6" max="6" width="6.81640625" style="100" bestFit="1" customWidth="1"/>
    <col min="7" max="7" width="7.453125" style="100" bestFit="1" customWidth="1"/>
    <col min="8" max="8" width="8.54296875" style="100" bestFit="1" customWidth="1"/>
    <col min="9" max="9" width="9.1796875" style="100" bestFit="1" customWidth="1"/>
    <col min="10" max="10" width="8.453125" style="100" bestFit="1" customWidth="1"/>
    <col min="11" max="11" width="9.08984375" style="100" bestFit="1" customWidth="1"/>
    <col min="12" max="12" width="6.90625" style="100" bestFit="1" customWidth="1"/>
    <col min="13" max="13" width="7.54296875" style="100" bestFit="1" customWidth="1"/>
    <col min="14" max="14" width="6.81640625" style="100" bestFit="1" customWidth="1"/>
    <col min="15" max="15" width="7.453125" style="100" bestFit="1" customWidth="1"/>
    <col min="16" max="16" width="6.81640625" style="100" bestFit="1" customWidth="1"/>
    <col min="17" max="17" width="7.453125" style="100" bestFit="1" customWidth="1"/>
    <col min="18" max="18" width="8.54296875" style="100" bestFit="1" customWidth="1"/>
    <col min="19" max="19" width="9.1796875" style="100" bestFit="1" customWidth="1"/>
    <col min="20" max="20" width="8.453125" style="100" bestFit="1" customWidth="1"/>
    <col min="21" max="21" width="9.08984375" style="100" bestFit="1" customWidth="1"/>
    <col min="22" max="22" width="6.90625" style="100" bestFit="1" customWidth="1"/>
    <col min="23" max="23" width="7.54296875" style="100" bestFit="1" customWidth="1"/>
    <col min="24" max="24" width="6.81640625" style="100" bestFit="1" customWidth="1"/>
    <col min="25" max="25" width="7.453125" style="100" bestFit="1" customWidth="1"/>
    <col min="26" max="26" width="6.81640625" style="100" bestFit="1" customWidth="1"/>
    <col min="27" max="27" width="7.453125" style="100" bestFit="1" customWidth="1"/>
    <col min="28" max="28" width="8.54296875" style="100" bestFit="1" customWidth="1"/>
    <col min="29" max="29" width="9.1796875" style="100" bestFit="1" customWidth="1"/>
    <col min="30" max="30" width="8.453125" style="100" bestFit="1" customWidth="1"/>
    <col min="31" max="31" width="9.08984375" style="100" bestFit="1" customWidth="1"/>
    <col min="32" max="32" width="6.90625" style="100" bestFit="1" customWidth="1"/>
    <col min="33" max="33" width="7.54296875" style="100" bestFit="1" customWidth="1"/>
    <col min="34" max="34" width="6.81640625" style="100" bestFit="1" customWidth="1"/>
    <col min="35" max="35" width="7.453125" style="100" bestFit="1" customWidth="1"/>
    <col min="36" max="36" width="6.81640625" style="100" bestFit="1" customWidth="1"/>
    <col min="37" max="37" width="7.453125" style="100" bestFit="1" customWidth="1"/>
    <col min="38" max="38" width="8.54296875" style="100" bestFit="1" customWidth="1"/>
    <col min="39" max="39" width="9.1796875" style="100" bestFit="1" customWidth="1"/>
    <col min="40" max="40" width="8.453125" style="100" bestFit="1" customWidth="1"/>
    <col min="41" max="41" width="9.08984375" style="100" bestFit="1" customWidth="1"/>
    <col min="42" max="42" width="6.90625" style="100" bestFit="1" customWidth="1"/>
    <col min="43" max="43" width="7.54296875" style="100" bestFit="1" customWidth="1"/>
    <col min="44" max="44" width="6.81640625" style="100" bestFit="1" customWidth="1"/>
    <col min="45" max="45" width="7.453125" style="100" bestFit="1" customWidth="1"/>
    <col min="46" max="46" width="6.81640625" style="100" bestFit="1" customWidth="1"/>
    <col min="47" max="47" width="7.453125" style="100" bestFit="1" customWidth="1"/>
    <col min="48" max="48" width="8.54296875" style="100" bestFit="1" customWidth="1"/>
    <col min="49" max="49" width="9.1796875" style="100" bestFit="1" customWidth="1"/>
    <col min="50" max="50" width="8.453125" style="100" bestFit="1" customWidth="1"/>
    <col min="51" max="51" width="9.08984375" style="100" bestFit="1" customWidth="1"/>
    <col min="52" max="52" width="6.90625" style="100" bestFit="1" customWidth="1"/>
    <col min="53" max="53" width="7.54296875" style="100" bestFit="1" customWidth="1"/>
    <col min="54" max="54" width="6.81640625" style="100" bestFit="1" customWidth="1"/>
    <col min="55" max="55" width="7.453125" style="100" bestFit="1" customWidth="1"/>
    <col min="56" max="56" width="6.81640625" style="100" bestFit="1" customWidth="1"/>
    <col min="57" max="57" width="7.453125" style="100" bestFit="1" customWidth="1"/>
    <col min="58" max="58" width="8.54296875" style="100" bestFit="1" customWidth="1"/>
    <col min="59" max="59" width="9.1796875" style="100" bestFit="1" customWidth="1"/>
    <col min="60" max="60" width="8.453125" style="100" bestFit="1" customWidth="1"/>
    <col min="61" max="61" width="9.08984375" style="100" bestFit="1" customWidth="1"/>
    <col min="62" max="62" width="6.90625" style="100" bestFit="1" customWidth="1"/>
    <col min="63" max="63" width="7.54296875" style="100" bestFit="1" customWidth="1"/>
    <col min="64" max="64" width="6.81640625" style="100" bestFit="1" customWidth="1"/>
    <col min="65" max="65" width="7.453125" style="100" bestFit="1" customWidth="1"/>
    <col min="66" max="66" width="6.81640625" style="100" bestFit="1" customWidth="1"/>
    <col min="67" max="67" width="7.453125" style="100" bestFit="1" customWidth="1"/>
    <col min="68" max="68" width="8.54296875" style="100" bestFit="1" customWidth="1"/>
    <col min="69" max="69" width="9.1796875" style="100" bestFit="1" customWidth="1"/>
    <col min="70" max="70" width="8.453125" style="100" bestFit="1" customWidth="1"/>
    <col min="71" max="71" width="9.08984375" style="100" bestFit="1" customWidth="1"/>
    <col min="72" max="72" width="6.90625" style="100" bestFit="1" customWidth="1"/>
    <col min="73" max="73" width="7.54296875" style="100" bestFit="1" customWidth="1"/>
    <col min="74" max="74" width="6.81640625" style="100" bestFit="1" customWidth="1"/>
    <col min="75" max="75" width="7.453125" style="100" bestFit="1" customWidth="1"/>
    <col min="76" max="76" width="6.81640625" style="100" bestFit="1" customWidth="1"/>
    <col min="77" max="77" width="7.453125" style="100" bestFit="1" customWidth="1"/>
    <col min="78" max="78" width="8.54296875" style="100" bestFit="1" customWidth="1"/>
    <col min="79" max="79" width="9.1796875" style="100" bestFit="1" customWidth="1"/>
    <col min="80" max="80" width="8.453125" style="100" bestFit="1" customWidth="1"/>
    <col min="81" max="81" width="9.08984375" style="100" bestFit="1" customWidth="1"/>
    <col min="82" max="82" width="6.90625" style="100" bestFit="1" customWidth="1"/>
    <col min="83" max="83" width="7.54296875" style="100" bestFit="1" customWidth="1"/>
    <col min="84" max="84" width="6.81640625" style="100" bestFit="1" customWidth="1"/>
    <col min="85" max="85" width="7.453125" style="100" bestFit="1" customWidth="1"/>
    <col min="86" max="86" width="6.81640625" style="100" bestFit="1" customWidth="1"/>
    <col min="87" max="87" width="7.453125" style="100" bestFit="1" customWidth="1"/>
    <col min="88" max="88" width="8.54296875" style="100" bestFit="1" customWidth="1"/>
    <col min="89" max="89" width="9.1796875" style="100" bestFit="1" customWidth="1"/>
    <col min="90" max="90" width="8.453125" style="100" bestFit="1" customWidth="1"/>
    <col min="91" max="91" width="9.08984375" style="100" bestFit="1" customWidth="1"/>
    <col min="92" max="16384" width="9.1796875" style="100"/>
  </cols>
  <sheetData>
    <row r="1" spans="1:91" x14ac:dyDescent="0.35">
      <c r="B1" s="145" t="s">
        <v>325</v>
      </c>
      <c r="C1" s="145" t="s">
        <v>326</v>
      </c>
      <c r="D1" s="145" t="s">
        <v>327</v>
      </c>
      <c r="E1" s="145" t="s">
        <v>328</v>
      </c>
      <c r="F1" s="145" t="s">
        <v>329</v>
      </c>
      <c r="G1" s="145" t="s">
        <v>330</v>
      </c>
      <c r="H1" s="145" t="s">
        <v>331</v>
      </c>
      <c r="I1" s="145" t="s">
        <v>332</v>
      </c>
      <c r="J1" s="145" t="s">
        <v>333</v>
      </c>
      <c r="K1" s="145" t="s">
        <v>334</v>
      </c>
      <c r="L1" s="145" t="s">
        <v>335</v>
      </c>
      <c r="M1" s="145" t="s">
        <v>336</v>
      </c>
      <c r="N1" s="145" t="s">
        <v>337</v>
      </c>
      <c r="O1" s="145" t="s">
        <v>338</v>
      </c>
      <c r="P1" s="145" t="s">
        <v>339</v>
      </c>
      <c r="Q1" s="145" t="s">
        <v>340</v>
      </c>
      <c r="R1" s="145" t="s">
        <v>341</v>
      </c>
      <c r="S1" s="145" t="s">
        <v>342</v>
      </c>
      <c r="T1" s="145" t="s">
        <v>343</v>
      </c>
      <c r="U1" s="145" t="s">
        <v>344</v>
      </c>
      <c r="V1" s="145" t="s">
        <v>345</v>
      </c>
      <c r="W1" s="145" t="s">
        <v>346</v>
      </c>
      <c r="X1" s="145" t="s">
        <v>347</v>
      </c>
      <c r="Y1" s="145" t="s">
        <v>348</v>
      </c>
      <c r="Z1" s="145" t="s">
        <v>349</v>
      </c>
      <c r="AA1" s="145" t="s">
        <v>350</v>
      </c>
      <c r="AB1" s="145" t="s">
        <v>351</v>
      </c>
      <c r="AC1" s="145" t="s">
        <v>352</v>
      </c>
      <c r="AD1" s="145" t="s">
        <v>353</v>
      </c>
      <c r="AE1" s="145" t="s">
        <v>354</v>
      </c>
      <c r="AF1" s="145" t="s">
        <v>355</v>
      </c>
      <c r="AG1" s="145" t="s">
        <v>356</v>
      </c>
      <c r="AH1" s="145" t="s">
        <v>357</v>
      </c>
      <c r="AI1" s="145" t="s">
        <v>358</v>
      </c>
      <c r="AJ1" s="145" t="s">
        <v>359</v>
      </c>
      <c r="AK1" s="145" t="s">
        <v>360</v>
      </c>
      <c r="AL1" s="145" t="s">
        <v>361</v>
      </c>
      <c r="AM1" s="145" t="s">
        <v>362</v>
      </c>
      <c r="AN1" s="145" t="s">
        <v>363</v>
      </c>
      <c r="AO1" s="145" t="s">
        <v>364</v>
      </c>
      <c r="AP1" s="145" t="s">
        <v>365</v>
      </c>
      <c r="AQ1" s="145" t="s">
        <v>366</v>
      </c>
      <c r="AR1" s="145" t="s">
        <v>367</v>
      </c>
      <c r="AS1" s="145" t="s">
        <v>368</v>
      </c>
      <c r="AT1" s="145" t="s">
        <v>369</v>
      </c>
      <c r="AU1" s="145" t="s">
        <v>370</v>
      </c>
      <c r="AV1" s="145" t="s">
        <v>371</v>
      </c>
      <c r="AW1" s="145" t="s">
        <v>372</v>
      </c>
      <c r="AX1" s="145" t="s">
        <v>373</v>
      </c>
      <c r="AY1" s="145" t="s">
        <v>374</v>
      </c>
      <c r="AZ1" s="145" t="s">
        <v>375</v>
      </c>
      <c r="BA1" s="145" t="s">
        <v>376</v>
      </c>
      <c r="BB1" s="145" t="s">
        <v>377</v>
      </c>
      <c r="BC1" s="145" t="s">
        <v>378</v>
      </c>
      <c r="BD1" s="145" t="s">
        <v>379</v>
      </c>
      <c r="BE1" s="145" t="s">
        <v>380</v>
      </c>
      <c r="BF1" s="145" t="s">
        <v>381</v>
      </c>
      <c r="BG1" s="145" t="s">
        <v>382</v>
      </c>
      <c r="BH1" s="145" t="s">
        <v>383</v>
      </c>
      <c r="BI1" s="145" t="s">
        <v>384</v>
      </c>
      <c r="BJ1" s="145" t="s">
        <v>385</v>
      </c>
      <c r="BK1" s="145" t="s">
        <v>386</v>
      </c>
      <c r="BL1" s="145" t="s">
        <v>387</v>
      </c>
      <c r="BM1" s="145" t="s">
        <v>388</v>
      </c>
      <c r="BN1" s="145" t="s">
        <v>389</v>
      </c>
      <c r="BO1" s="145" t="s">
        <v>390</v>
      </c>
      <c r="BP1" s="145" t="s">
        <v>391</v>
      </c>
      <c r="BQ1" s="145" t="s">
        <v>392</v>
      </c>
      <c r="BR1" s="145" t="s">
        <v>393</v>
      </c>
      <c r="BS1" s="145" t="s">
        <v>394</v>
      </c>
      <c r="BT1" s="145" t="s">
        <v>395</v>
      </c>
      <c r="BU1" s="145" t="s">
        <v>396</v>
      </c>
      <c r="BV1" s="145" t="s">
        <v>397</v>
      </c>
      <c r="BW1" s="145" t="s">
        <v>398</v>
      </c>
      <c r="BX1" s="145" t="s">
        <v>399</v>
      </c>
      <c r="BY1" s="145" t="s">
        <v>400</v>
      </c>
      <c r="BZ1" s="145" t="s">
        <v>401</v>
      </c>
      <c r="CA1" s="145" t="s">
        <v>402</v>
      </c>
      <c r="CB1" s="145" t="s">
        <v>403</v>
      </c>
      <c r="CC1" s="145" t="s">
        <v>404</v>
      </c>
      <c r="CD1" s="145" t="s">
        <v>405</v>
      </c>
      <c r="CE1" s="145" t="s">
        <v>406</v>
      </c>
      <c r="CF1" s="145" t="s">
        <v>407</v>
      </c>
      <c r="CG1" s="145" t="s">
        <v>408</v>
      </c>
      <c r="CH1" s="145" t="s">
        <v>409</v>
      </c>
      <c r="CI1" s="145" t="s">
        <v>410</v>
      </c>
      <c r="CJ1" s="145" t="s">
        <v>411</v>
      </c>
      <c r="CK1" s="145" t="s">
        <v>412</v>
      </c>
      <c r="CL1" s="145" t="s">
        <v>413</v>
      </c>
      <c r="CM1" s="145" t="s">
        <v>414</v>
      </c>
    </row>
    <row r="2" spans="1:91" x14ac:dyDescent="0.35">
      <c r="A2" s="145" t="s">
        <v>210</v>
      </c>
      <c r="B2" s="118">
        <v>7.9000000000000001E-2</v>
      </c>
      <c r="C2" s="118">
        <v>5.8999999999999997E-2</v>
      </c>
      <c r="D2" s="118">
        <v>2.4E-2</v>
      </c>
      <c r="E2" s="118">
        <v>2.4E-2</v>
      </c>
      <c r="F2" s="118">
        <v>3.5000000000000003E-2</v>
      </c>
      <c r="G2" s="118">
        <v>0.03</v>
      </c>
      <c r="H2" s="118">
        <v>2.5619999999999998</v>
      </c>
      <c r="I2" s="118">
        <v>2.5619999999999998</v>
      </c>
      <c r="J2" s="118">
        <v>2.621</v>
      </c>
      <c r="K2" s="118">
        <v>1.363</v>
      </c>
      <c r="L2" s="118">
        <v>0.158</v>
      </c>
      <c r="M2" s="118">
        <v>0.11799999999999999</v>
      </c>
      <c r="N2" s="118">
        <v>4.7E-2</v>
      </c>
      <c r="O2" s="118">
        <v>4.7E-2</v>
      </c>
      <c r="P2" s="118">
        <v>6.9000000000000006E-2</v>
      </c>
      <c r="Q2" s="118">
        <v>0.06</v>
      </c>
      <c r="R2" s="118">
        <v>101.249</v>
      </c>
      <c r="S2" s="118">
        <v>0</v>
      </c>
      <c r="T2" s="118">
        <v>103.57899999999999</v>
      </c>
      <c r="U2" s="118">
        <v>53.866</v>
      </c>
      <c r="V2" s="118">
        <v>0.23699999999999999</v>
      </c>
      <c r="W2" s="118">
        <v>0.17699999999999999</v>
      </c>
      <c r="X2" s="118">
        <v>7.0999999999999994E-2</v>
      </c>
      <c r="Y2" s="118">
        <v>7.0999999999999994E-2</v>
      </c>
      <c r="Z2" s="118">
        <v>0.104</v>
      </c>
      <c r="AA2" s="118">
        <v>8.8999999999999996E-2</v>
      </c>
      <c r="AB2" s="118">
        <v>0</v>
      </c>
      <c r="AC2" s="118">
        <v>0</v>
      </c>
      <c r="AD2" s="118">
        <v>0</v>
      </c>
      <c r="AE2" s="118">
        <v>0</v>
      </c>
      <c r="AF2" s="118">
        <v>0.316</v>
      </c>
      <c r="AG2" s="118">
        <v>0.23499999999999999</v>
      </c>
      <c r="AH2" s="118">
        <v>9.4E-2</v>
      </c>
      <c r="AI2" s="118">
        <v>9.4E-2</v>
      </c>
      <c r="AJ2" s="118">
        <v>0.13900000000000001</v>
      </c>
      <c r="AK2" s="118">
        <v>0.11899999999999999</v>
      </c>
      <c r="AL2" s="118">
        <v>0</v>
      </c>
      <c r="AM2" s="118">
        <v>0</v>
      </c>
      <c r="AN2" s="118">
        <v>0</v>
      </c>
      <c r="AO2" s="118">
        <v>0</v>
      </c>
      <c r="AP2" s="118">
        <v>0.39500000000000002</v>
      </c>
      <c r="AQ2" s="118">
        <v>0.29399999999999998</v>
      </c>
      <c r="AR2" s="118">
        <v>0.11799999999999999</v>
      </c>
      <c r="AS2" s="118">
        <v>0.11799999999999999</v>
      </c>
      <c r="AT2" s="118">
        <v>0.17299999999999999</v>
      </c>
      <c r="AU2" s="118">
        <v>0.14899999999999999</v>
      </c>
      <c r="AV2" s="118">
        <v>0</v>
      </c>
      <c r="AW2" s="118">
        <v>0</v>
      </c>
      <c r="AX2" s="118">
        <v>0</v>
      </c>
      <c r="AY2" s="118">
        <v>0</v>
      </c>
      <c r="AZ2" s="118">
        <v>0.47399999999999998</v>
      </c>
      <c r="BA2" s="118">
        <v>0.35299999999999998</v>
      </c>
      <c r="BB2" s="118">
        <v>0.14199999999999999</v>
      </c>
      <c r="BC2" s="118">
        <v>0.14199999999999999</v>
      </c>
      <c r="BD2" s="118">
        <v>0.20799999999999999</v>
      </c>
      <c r="BE2" s="118">
        <v>0.17899999999999999</v>
      </c>
      <c r="BF2" s="118">
        <v>0</v>
      </c>
      <c r="BG2" s="118">
        <v>0</v>
      </c>
      <c r="BH2" s="118">
        <v>0</v>
      </c>
      <c r="BI2" s="118">
        <v>0</v>
      </c>
      <c r="BJ2" s="118">
        <v>0.55300000000000005</v>
      </c>
      <c r="BK2" s="118">
        <v>0.41199999999999998</v>
      </c>
      <c r="BL2" s="118">
        <v>0.16500000000000001</v>
      </c>
      <c r="BM2" s="118">
        <v>0.16500000000000001</v>
      </c>
      <c r="BN2" s="118">
        <v>0.24299999999999999</v>
      </c>
      <c r="BO2" s="118">
        <v>0.20799999999999999</v>
      </c>
      <c r="BP2" s="118">
        <v>0</v>
      </c>
      <c r="BQ2" s="118">
        <v>0</v>
      </c>
      <c r="BR2" s="118">
        <v>0</v>
      </c>
      <c r="BS2" s="118">
        <v>0</v>
      </c>
      <c r="BT2" s="118">
        <v>0.63200000000000001</v>
      </c>
      <c r="BU2" s="118">
        <v>0.47099999999999997</v>
      </c>
      <c r="BV2" s="118">
        <v>0.189</v>
      </c>
      <c r="BW2" s="118">
        <v>0.189</v>
      </c>
      <c r="BX2" s="118">
        <v>0.27700000000000002</v>
      </c>
      <c r="BY2" s="118">
        <v>0.23799999999999999</v>
      </c>
      <c r="BZ2" s="118">
        <v>0</v>
      </c>
      <c r="CA2" s="118">
        <v>0</v>
      </c>
      <c r="CB2" s="118">
        <v>0</v>
      </c>
      <c r="CC2" s="118">
        <v>0</v>
      </c>
      <c r="CD2" s="118">
        <v>0.71099999999999997</v>
      </c>
      <c r="CE2" s="118">
        <v>0.53</v>
      </c>
      <c r="CF2" s="118">
        <v>0.21199999999999999</v>
      </c>
      <c r="CG2" s="118">
        <v>0.21199999999999999</v>
      </c>
      <c r="CH2" s="118">
        <v>0.312</v>
      </c>
      <c r="CI2" s="118">
        <v>0.26800000000000002</v>
      </c>
      <c r="CJ2" s="118">
        <v>0</v>
      </c>
      <c r="CK2" s="118">
        <v>0</v>
      </c>
      <c r="CL2" s="118">
        <v>0</v>
      </c>
      <c r="CM2" s="118">
        <v>0</v>
      </c>
    </row>
    <row r="3" spans="1:91" x14ac:dyDescent="0.35">
      <c r="A3" s="145" t="s">
        <v>213</v>
      </c>
      <c r="B3" s="118">
        <v>9.5000000000000001E-2</v>
      </c>
      <c r="C3" s="118">
        <v>0.26600000000000001</v>
      </c>
      <c r="D3" s="118">
        <v>0.23699999999999999</v>
      </c>
      <c r="E3" s="118">
        <v>0.114</v>
      </c>
      <c r="F3" s="118">
        <v>8.4000000000000005E-2</v>
      </c>
      <c r="G3" s="118">
        <v>8.5000000000000006E-2</v>
      </c>
      <c r="H3" s="118">
        <v>0</v>
      </c>
      <c r="I3" s="118">
        <v>-1</v>
      </c>
      <c r="J3" s="118">
        <v>0</v>
      </c>
      <c r="K3" s="118">
        <v>-1</v>
      </c>
      <c r="L3" s="118">
        <v>0.191</v>
      </c>
      <c r="M3" s="118">
        <v>0.53300000000000003</v>
      </c>
      <c r="N3" s="118">
        <v>0.47299999999999998</v>
      </c>
      <c r="O3" s="118">
        <v>0.22900000000000001</v>
      </c>
      <c r="P3" s="118">
        <v>0.16800000000000001</v>
      </c>
      <c r="Q3" s="118">
        <v>0.17100000000000001</v>
      </c>
      <c r="R3" s="118">
        <v>0</v>
      </c>
      <c r="S3" s="118">
        <v>-1</v>
      </c>
      <c r="T3" s="118">
        <v>0</v>
      </c>
      <c r="U3" s="118">
        <v>-1</v>
      </c>
      <c r="V3" s="118">
        <v>0.28599999999999998</v>
      </c>
      <c r="W3" s="118">
        <v>0.79900000000000004</v>
      </c>
      <c r="X3" s="118">
        <v>0.71</v>
      </c>
      <c r="Y3" s="118">
        <v>0.34300000000000003</v>
      </c>
      <c r="Z3" s="118">
        <v>0.252</v>
      </c>
      <c r="AA3" s="118">
        <v>0.25600000000000001</v>
      </c>
      <c r="AB3" s="118">
        <v>0</v>
      </c>
      <c r="AC3" s="118">
        <v>-1</v>
      </c>
      <c r="AD3" s="118">
        <v>0</v>
      </c>
      <c r="AE3" s="118">
        <v>-1</v>
      </c>
      <c r="AF3" s="118">
        <v>0.38100000000000001</v>
      </c>
      <c r="AG3" s="118">
        <v>1.0649999999999999</v>
      </c>
      <c r="AH3" s="118">
        <v>0.94699999999999995</v>
      </c>
      <c r="AI3" s="118">
        <v>0.45800000000000002</v>
      </c>
      <c r="AJ3" s="118">
        <v>0.33600000000000002</v>
      </c>
      <c r="AK3" s="118">
        <v>0.34200000000000003</v>
      </c>
      <c r="AL3" s="118">
        <v>0</v>
      </c>
      <c r="AM3" s="118">
        <v>-1</v>
      </c>
      <c r="AN3" s="118">
        <v>0</v>
      </c>
      <c r="AO3" s="118">
        <v>-1</v>
      </c>
      <c r="AP3" s="118">
        <v>0.47599999999999998</v>
      </c>
      <c r="AQ3" s="118">
        <v>1.331</v>
      </c>
      <c r="AR3" s="118">
        <v>1.1839999999999999</v>
      </c>
      <c r="AS3" s="118">
        <v>0.57199999999999995</v>
      </c>
      <c r="AT3" s="118">
        <v>0.42</v>
      </c>
      <c r="AU3" s="118">
        <v>0.42699999999999999</v>
      </c>
      <c r="AV3" s="118">
        <v>0</v>
      </c>
      <c r="AW3" s="118">
        <v>-1</v>
      </c>
      <c r="AX3" s="118">
        <v>0</v>
      </c>
      <c r="AY3" s="118">
        <v>-1</v>
      </c>
      <c r="AZ3" s="118">
        <v>0.57199999999999995</v>
      </c>
      <c r="BA3" s="118">
        <v>1.5980000000000001</v>
      </c>
      <c r="BB3" s="118">
        <v>1.42</v>
      </c>
      <c r="BC3" s="118">
        <v>0.68700000000000006</v>
      </c>
      <c r="BD3" s="118">
        <v>0.505</v>
      </c>
      <c r="BE3" s="118">
        <v>0.51200000000000001</v>
      </c>
      <c r="BF3" s="118">
        <v>0</v>
      </c>
      <c r="BG3" s="118">
        <v>-1</v>
      </c>
      <c r="BH3" s="118">
        <v>0</v>
      </c>
      <c r="BI3" s="118">
        <v>-1</v>
      </c>
      <c r="BJ3" s="118">
        <v>0.66700000000000004</v>
      </c>
      <c r="BK3" s="118">
        <v>1.8640000000000001</v>
      </c>
      <c r="BL3" s="118">
        <v>1.657</v>
      </c>
      <c r="BM3" s="118">
        <v>0.80100000000000005</v>
      </c>
      <c r="BN3" s="118">
        <v>0.58899999999999997</v>
      </c>
      <c r="BO3" s="118">
        <v>0.59799999999999998</v>
      </c>
      <c r="BP3" s="118">
        <v>0</v>
      </c>
      <c r="BQ3" s="118">
        <v>-1</v>
      </c>
      <c r="BR3" s="118">
        <v>0</v>
      </c>
      <c r="BS3" s="118">
        <v>-1</v>
      </c>
      <c r="BT3" s="118">
        <v>0.76200000000000001</v>
      </c>
      <c r="BU3" s="118">
        <v>2.13</v>
      </c>
      <c r="BV3" s="118">
        <v>1.8939999999999999</v>
      </c>
      <c r="BW3" s="118">
        <v>0.91500000000000004</v>
      </c>
      <c r="BX3" s="118">
        <v>0.67300000000000004</v>
      </c>
      <c r="BY3" s="118">
        <v>0.68300000000000005</v>
      </c>
      <c r="BZ3" s="118">
        <v>0</v>
      </c>
      <c r="CA3" s="118">
        <v>-1</v>
      </c>
      <c r="CB3" s="118">
        <v>0</v>
      </c>
      <c r="CC3" s="118">
        <v>-1</v>
      </c>
      <c r="CD3" s="118">
        <v>0.85799999999999998</v>
      </c>
      <c r="CE3" s="118">
        <v>2.3969999999999998</v>
      </c>
      <c r="CF3" s="118">
        <v>2.1309999999999998</v>
      </c>
      <c r="CG3" s="118">
        <v>1.03</v>
      </c>
      <c r="CH3" s="118">
        <v>0.75700000000000001</v>
      </c>
      <c r="CI3" s="118">
        <v>0.76800000000000002</v>
      </c>
      <c r="CJ3" s="118">
        <v>0</v>
      </c>
      <c r="CK3" s="118">
        <v>-1</v>
      </c>
      <c r="CL3" s="118">
        <v>0</v>
      </c>
      <c r="CM3" s="118">
        <v>-1</v>
      </c>
    </row>
    <row r="4" spans="1:91" x14ac:dyDescent="0.35">
      <c r="A4" s="145" t="s">
        <v>214</v>
      </c>
      <c r="B4" s="118">
        <v>5.8999999999999997E-2</v>
      </c>
      <c r="C4" s="118">
        <v>5.8999999999999997E-2</v>
      </c>
      <c r="D4" s="118">
        <v>1.9E-2</v>
      </c>
      <c r="E4" s="118">
        <v>1.9E-2</v>
      </c>
      <c r="F4" s="118">
        <v>3.5000000000000003E-2</v>
      </c>
      <c r="G4" s="118">
        <v>0.05</v>
      </c>
      <c r="H4" s="118">
        <v>-1</v>
      </c>
      <c r="I4" s="118">
        <v>0</v>
      </c>
      <c r="J4" s="118">
        <v>-1</v>
      </c>
      <c r="K4" s="118">
        <v>0</v>
      </c>
      <c r="L4" s="118">
        <v>0.11899999999999999</v>
      </c>
      <c r="M4" s="118">
        <v>0.11899999999999999</v>
      </c>
      <c r="N4" s="118">
        <v>3.6999999999999998E-2</v>
      </c>
      <c r="O4" s="118">
        <v>3.6999999999999998E-2</v>
      </c>
      <c r="P4" s="118">
        <v>6.9000000000000006E-2</v>
      </c>
      <c r="Q4" s="118">
        <v>0.1</v>
      </c>
      <c r="R4" s="118">
        <v>-1</v>
      </c>
      <c r="S4" s="118">
        <v>0</v>
      </c>
      <c r="T4" s="118">
        <v>-1</v>
      </c>
      <c r="U4" s="118">
        <v>0</v>
      </c>
      <c r="V4" s="118">
        <v>0</v>
      </c>
      <c r="W4" s="118">
        <v>0</v>
      </c>
      <c r="X4" s="118">
        <v>5.6000000000000001E-2</v>
      </c>
      <c r="Y4" s="118">
        <v>5.6000000000000001E-2</v>
      </c>
      <c r="Z4" s="118">
        <v>0</v>
      </c>
      <c r="AA4" s="118">
        <v>0</v>
      </c>
      <c r="AB4" s="118">
        <v>0</v>
      </c>
      <c r="AC4" s="118">
        <v>-1</v>
      </c>
      <c r="AD4" s="118">
        <v>-1</v>
      </c>
      <c r="AE4" s="118">
        <v>0</v>
      </c>
      <c r="AF4" s="118">
        <v>0.23799999999999999</v>
      </c>
      <c r="AG4" s="118">
        <v>0.23799999999999999</v>
      </c>
      <c r="AH4" s="118">
        <v>7.3999999999999996E-2</v>
      </c>
      <c r="AI4" s="118">
        <v>7.3999999999999996E-2</v>
      </c>
      <c r="AJ4" s="118">
        <v>0.13900000000000001</v>
      </c>
      <c r="AK4" s="118">
        <v>0.2</v>
      </c>
      <c r="AL4" s="118">
        <v>-1</v>
      </c>
      <c r="AM4" s="118">
        <v>0</v>
      </c>
      <c r="AN4" s="118">
        <v>-1</v>
      </c>
      <c r="AO4" s="118">
        <v>0</v>
      </c>
      <c r="AP4" s="118">
        <v>0.29699999999999999</v>
      </c>
      <c r="AQ4" s="118">
        <v>0.29699999999999999</v>
      </c>
      <c r="AR4" s="118">
        <v>9.2999999999999999E-2</v>
      </c>
      <c r="AS4" s="118">
        <v>9.2999999999999999E-2</v>
      </c>
      <c r="AT4" s="118">
        <v>0.17299999999999999</v>
      </c>
      <c r="AU4" s="118">
        <v>0.25</v>
      </c>
      <c r="AV4" s="118">
        <v>-1</v>
      </c>
      <c r="AW4" s="118">
        <v>0</v>
      </c>
      <c r="AX4" s="118">
        <v>-1</v>
      </c>
      <c r="AY4" s="118">
        <v>0</v>
      </c>
      <c r="AZ4" s="118">
        <v>0</v>
      </c>
      <c r="BA4" s="118">
        <v>0</v>
      </c>
      <c r="BB4" s="118">
        <v>0.112</v>
      </c>
      <c r="BC4" s="118">
        <v>0.111</v>
      </c>
      <c r="BD4" s="118">
        <v>0</v>
      </c>
      <c r="BE4" s="118">
        <v>0</v>
      </c>
      <c r="BF4" s="118">
        <v>0</v>
      </c>
      <c r="BG4" s="118">
        <v>-1</v>
      </c>
      <c r="BH4" s="118">
        <v>-1</v>
      </c>
      <c r="BI4" s="118">
        <v>0</v>
      </c>
      <c r="BJ4" s="118">
        <v>0.41599999999999998</v>
      </c>
      <c r="BK4" s="118">
        <v>0.41599999999999998</v>
      </c>
      <c r="BL4" s="118">
        <v>0.13</v>
      </c>
      <c r="BM4" s="118">
        <v>0.13</v>
      </c>
      <c r="BN4" s="118">
        <v>0.24299999999999999</v>
      </c>
      <c r="BO4" s="118">
        <v>0</v>
      </c>
      <c r="BP4" s="118">
        <v>-1</v>
      </c>
      <c r="BQ4" s="118">
        <v>0</v>
      </c>
      <c r="BR4" s="118">
        <v>-1</v>
      </c>
      <c r="BS4" s="118">
        <v>0</v>
      </c>
      <c r="BT4" s="118">
        <v>0.47499999999999998</v>
      </c>
      <c r="BU4" s="118">
        <v>0.47499999999999998</v>
      </c>
      <c r="BV4" s="118">
        <v>0.14899999999999999</v>
      </c>
      <c r="BW4" s="118">
        <v>0.14899999999999999</v>
      </c>
      <c r="BX4" s="118">
        <v>0.27700000000000002</v>
      </c>
      <c r="BY4" s="118">
        <v>0.4</v>
      </c>
      <c r="BZ4" s="118">
        <v>-1</v>
      </c>
      <c r="CA4" s="118">
        <v>0</v>
      </c>
      <c r="CB4" s="118">
        <v>-1</v>
      </c>
      <c r="CC4" s="118">
        <v>0</v>
      </c>
      <c r="CD4" s="118">
        <v>0.53500000000000003</v>
      </c>
      <c r="CE4" s="118">
        <v>0.53500000000000003</v>
      </c>
      <c r="CF4" s="118">
        <v>0.16700000000000001</v>
      </c>
      <c r="CG4" s="118">
        <v>0.16700000000000001</v>
      </c>
      <c r="CH4" s="118">
        <v>0.312</v>
      </c>
      <c r="CI4" s="118">
        <v>0.45</v>
      </c>
      <c r="CJ4" s="118">
        <v>-1</v>
      </c>
      <c r="CK4" s="118">
        <v>-1</v>
      </c>
      <c r="CL4" s="118">
        <v>-1</v>
      </c>
      <c r="CM4" s="118">
        <v>0</v>
      </c>
    </row>
    <row r="5" spans="1:91" x14ac:dyDescent="0.35">
      <c r="A5" s="145" t="s">
        <v>215</v>
      </c>
      <c r="B5" s="118">
        <v>0</v>
      </c>
      <c r="C5" s="118">
        <v>0</v>
      </c>
      <c r="D5" s="118">
        <v>0</v>
      </c>
      <c r="E5" s="118">
        <v>0</v>
      </c>
      <c r="F5" s="118">
        <v>6.9000000000000006E-2</v>
      </c>
      <c r="G5" s="118">
        <v>0</v>
      </c>
      <c r="H5" s="118">
        <v>-1</v>
      </c>
      <c r="I5" s="118">
        <v>-1</v>
      </c>
      <c r="J5" s="118">
        <v>0</v>
      </c>
      <c r="K5" s="118">
        <v>-1</v>
      </c>
      <c r="L5" s="118">
        <v>0</v>
      </c>
      <c r="M5" s="118">
        <v>0</v>
      </c>
      <c r="N5" s="118">
        <v>0</v>
      </c>
      <c r="O5" s="118">
        <v>0</v>
      </c>
      <c r="P5" s="118">
        <v>0.13800000000000001</v>
      </c>
      <c r="Q5" s="118">
        <v>0</v>
      </c>
      <c r="R5" s="118">
        <v>-1</v>
      </c>
      <c r="S5" s="118">
        <v>-1</v>
      </c>
      <c r="T5" s="118">
        <v>0</v>
      </c>
      <c r="U5" s="118">
        <v>-1</v>
      </c>
      <c r="V5" s="118">
        <v>0</v>
      </c>
      <c r="W5" s="118">
        <v>0</v>
      </c>
      <c r="X5" s="118">
        <v>0</v>
      </c>
      <c r="Y5" s="118">
        <v>0</v>
      </c>
      <c r="Z5" s="118">
        <v>0.20699999999999999</v>
      </c>
      <c r="AA5" s="118">
        <v>0</v>
      </c>
      <c r="AB5" s="118">
        <v>-1</v>
      </c>
      <c r="AC5" s="118">
        <v>-1</v>
      </c>
      <c r="AD5" s="118">
        <v>0</v>
      </c>
      <c r="AE5" s="118">
        <v>-1</v>
      </c>
      <c r="AF5" s="118">
        <v>0</v>
      </c>
      <c r="AG5" s="118">
        <v>0</v>
      </c>
      <c r="AH5" s="118">
        <v>0</v>
      </c>
      <c r="AI5" s="118">
        <v>0</v>
      </c>
      <c r="AJ5" s="118">
        <v>0.27600000000000002</v>
      </c>
      <c r="AK5" s="118">
        <v>0</v>
      </c>
      <c r="AL5" s="118">
        <v>-1</v>
      </c>
      <c r="AM5" s="118">
        <v>-1</v>
      </c>
      <c r="AN5" s="118">
        <v>0</v>
      </c>
      <c r="AO5" s="118">
        <v>-1</v>
      </c>
      <c r="AP5" s="118">
        <v>0</v>
      </c>
      <c r="AQ5" s="118">
        <v>0</v>
      </c>
      <c r="AR5" s="118">
        <v>0</v>
      </c>
      <c r="AS5" s="118">
        <v>0</v>
      </c>
      <c r="AT5" s="118">
        <v>0.34599999999999997</v>
      </c>
      <c r="AU5" s="118">
        <v>0</v>
      </c>
      <c r="AV5" s="118">
        <v>-1</v>
      </c>
      <c r="AW5" s="118">
        <v>-1</v>
      </c>
      <c r="AX5" s="118">
        <v>0</v>
      </c>
      <c r="AY5" s="118">
        <v>-1</v>
      </c>
      <c r="AZ5" s="118">
        <v>0</v>
      </c>
      <c r="BA5" s="118">
        <v>0</v>
      </c>
      <c r="BB5" s="118">
        <v>0</v>
      </c>
      <c r="BC5" s="118">
        <v>0</v>
      </c>
      <c r="BD5" s="118">
        <v>0.41499999999999998</v>
      </c>
      <c r="BE5" s="118">
        <v>0</v>
      </c>
      <c r="BF5" s="118">
        <v>-1</v>
      </c>
      <c r="BG5" s="118">
        <v>-1</v>
      </c>
      <c r="BH5" s="118">
        <v>0</v>
      </c>
      <c r="BI5" s="118">
        <v>-1</v>
      </c>
      <c r="BJ5" s="118">
        <v>0</v>
      </c>
      <c r="BK5" s="118">
        <v>0</v>
      </c>
      <c r="BL5" s="118">
        <v>0</v>
      </c>
      <c r="BM5" s="118">
        <v>0</v>
      </c>
      <c r="BN5" s="118">
        <v>0.48399999999999999</v>
      </c>
      <c r="BO5" s="118">
        <v>0</v>
      </c>
      <c r="BP5" s="118">
        <v>-1</v>
      </c>
      <c r="BQ5" s="118">
        <v>-1</v>
      </c>
      <c r="BR5" s="118">
        <v>0</v>
      </c>
      <c r="BS5" s="118">
        <v>-1</v>
      </c>
      <c r="BT5" s="118">
        <v>0</v>
      </c>
      <c r="BU5" s="118">
        <v>0</v>
      </c>
      <c r="BV5" s="118">
        <v>0</v>
      </c>
      <c r="BW5" s="118">
        <v>0</v>
      </c>
      <c r="BX5" s="118">
        <v>0.55300000000000005</v>
      </c>
      <c r="BY5" s="118">
        <v>0</v>
      </c>
      <c r="BZ5" s="118">
        <v>-1</v>
      </c>
      <c r="CA5" s="118">
        <v>-1</v>
      </c>
      <c r="CB5" s="118">
        <v>0</v>
      </c>
      <c r="CC5" s="118">
        <v>-1</v>
      </c>
      <c r="CD5" s="118">
        <v>0</v>
      </c>
      <c r="CE5" s="118">
        <v>0</v>
      </c>
      <c r="CF5" s="118">
        <v>0</v>
      </c>
      <c r="CG5" s="118">
        <v>0</v>
      </c>
      <c r="CH5" s="118">
        <v>0.622</v>
      </c>
      <c r="CI5" s="118">
        <v>0</v>
      </c>
      <c r="CJ5" s="118">
        <v>-1</v>
      </c>
      <c r="CK5" s="118">
        <v>-1</v>
      </c>
      <c r="CL5" s="118">
        <v>0</v>
      </c>
      <c r="CM5" s="118">
        <v>-1</v>
      </c>
    </row>
    <row r="6" spans="1:91" x14ac:dyDescent="0.35">
      <c r="A6" s="145" t="s">
        <v>216</v>
      </c>
      <c r="B6" s="118">
        <v>5.2999999999999999E-2</v>
      </c>
      <c r="C6" s="118">
        <v>0.16700000000000001</v>
      </c>
      <c r="D6" s="118">
        <v>4.1000000000000002E-2</v>
      </c>
      <c r="E6" s="118">
        <v>5.1999999999999998E-2</v>
      </c>
      <c r="F6" s="118">
        <v>0.38400000000000001</v>
      </c>
      <c r="G6" s="118">
        <v>4.5999999999999999E-2</v>
      </c>
      <c r="H6" s="118">
        <v>-1</v>
      </c>
      <c r="I6" s="118">
        <v>0</v>
      </c>
      <c r="J6" s="118">
        <v>0</v>
      </c>
      <c r="K6" s="118">
        <v>-1</v>
      </c>
      <c r="L6" s="118">
        <v>0.107</v>
      </c>
      <c r="M6" s="118">
        <v>0.33400000000000002</v>
      </c>
      <c r="N6" s="118">
        <v>8.1000000000000003E-2</v>
      </c>
      <c r="O6" s="118">
        <v>0.105</v>
      </c>
      <c r="P6" s="118">
        <v>0.76900000000000002</v>
      </c>
      <c r="Q6" s="118">
        <v>9.0999999999999998E-2</v>
      </c>
      <c r="R6" s="118">
        <v>-1</v>
      </c>
      <c r="S6" s="118">
        <v>0</v>
      </c>
      <c r="T6" s="118">
        <v>0</v>
      </c>
      <c r="U6" s="118">
        <v>-1</v>
      </c>
      <c r="V6" s="118">
        <v>0.16</v>
      </c>
      <c r="W6" s="118">
        <v>0.501</v>
      </c>
      <c r="X6" s="118">
        <v>0.122</v>
      </c>
      <c r="Y6" s="118">
        <v>0.157</v>
      </c>
      <c r="Z6" s="118">
        <v>1.153</v>
      </c>
      <c r="AA6" s="118">
        <v>0.13700000000000001</v>
      </c>
      <c r="AB6" s="118">
        <v>-1</v>
      </c>
      <c r="AC6" s="118">
        <v>0</v>
      </c>
      <c r="AD6" s="118">
        <v>0</v>
      </c>
      <c r="AE6" s="118">
        <v>-1</v>
      </c>
      <c r="AF6" s="118">
        <v>0.21299999999999999</v>
      </c>
      <c r="AG6" s="118">
        <v>0.66900000000000004</v>
      </c>
      <c r="AH6" s="118">
        <v>0.16300000000000001</v>
      </c>
      <c r="AI6" s="118">
        <v>0.20899999999999999</v>
      </c>
      <c r="AJ6" s="118">
        <v>1.538</v>
      </c>
      <c r="AK6" s="118">
        <v>0.183</v>
      </c>
      <c r="AL6" s="118">
        <v>-1</v>
      </c>
      <c r="AM6" s="118">
        <v>0</v>
      </c>
      <c r="AN6" s="118">
        <v>0</v>
      </c>
      <c r="AO6" s="118">
        <v>-1</v>
      </c>
      <c r="AP6" s="118">
        <v>0.26600000000000001</v>
      </c>
      <c r="AQ6" s="118">
        <v>0.83599999999999997</v>
      </c>
      <c r="AR6" s="118">
        <v>0.20300000000000001</v>
      </c>
      <c r="AS6" s="118">
        <v>0.26200000000000001</v>
      </c>
      <c r="AT6" s="118">
        <v>1.9219999999999999</v>
      </c>
      <c r="AU6" s="118">
        <v>0.22800000000000001</v>
      </c>
      <c r="AV6" s="118">
        <v>-1</v>
      </c>
      <c r="AW6" s="118">
        <v>0</v>
      </c>
      <c r="AX6" s="118">
        <v>0</v>
      </c>
      <c r="AY6" s="118">
        <v>-1</v>
      </c>
      <c r="AZ6" s="118">
        <v>0.32</v>
      </c>
      <c r="BA6" s="118">
        <v>1.0029999999999999</v>
      </c>
      <c r="BB6" s="118">
        <v>0.24399999999999999</v>
      </c>
      <c r="BC6" s="118">
        <v>0.314</v>
      </c>
      <c r="BD6" s="118">
        <v>2.3069999999999999</v>
      </c>
      <c r="BE6" s="118">
        <v>0.27400000000000002</v>
      </c>
      <c r="BF6" s="118">
        <v>-1</v>
      </c>
      <c r="BG6" s="118">
        <v>0</v>
      </c>
      <c r="BH6" s="118">
        <v>0</v>
      </c>
      <c r="BI6" s="118">
        <v>-1</v>
      </c>
      <c r="BJ6" s="118">
        <v>0.373</v>
      </c>
      <c r="BK6" s="118">
        <v>1.17</v>
      </c>
      <c r="BL6" s="118">
        <v>0.28499999999999998</v>
      </c>
      <c r="BM6" s="118">
        <v>0.36599999999999999</v>
      </c>
      <c r="BN6" s="118">
        <v>2.6909999999999998</v>
      </c>
      <c r="BO6" s="118">
        <v>0.32</v>
      </c>
      <c r="BP6" s="118">
        <v>-1</v>
      </c>
      <c r="BQ6" s="118">
        <v>0</v>
      </c>
      <c r="BR6" s="118">
        <v>0</v>
      </c>
      <c r="BS6" s="118">
        <v>-1</v>
      </c>
      <c r="BT6" s="118">
        <v>0.42599999999999999</v>
      </c>
      <c r="BU6" s="118">
        <v>1.337</v>
      </c>
      <c r="BV6" s="118">
        <v>0.32500000000000001</v>
      </c>
      <c r="BW6" s="118">
        <v>0.41799999999999998</v>
      </c>
      <c r="BX6" s="118">
        <v>3.0760000000000001</v>
      </c>
      <c r="BY6" s="118">
        <v>0.36499999999999999</v>
      </c>
      <c r="BZ6" s="118">
        <v>-1</v>
      </c>
      <c r="CA6" s="118">
        <v>0</v>
      </c>
      <c r="CB6" s="118">
        <v>0</v>
      </c>
      <c r="CC6" s="118">
        <v>-1</v>
      </c>
      <c r="CD6" s="118">
        <v>0.48</v>
      </c>
      <c r="CE6" s="118">
        <v>1.504</v>
      </c>
      <c r="CF6" s="118">
        <v>0.36599999999999999</v>
      </c>
      <c r="CG6" s="118">
        <v>0.47099999999999997</v>
      </c>
      <c r="CH6" s="118">
        <v>3.46</v>
      </c>
      <c r="CI6" s="118">
        <v>0.41099999999999998</v>
      </c>
      <c r="CJ6" s="118">
        <v>-1</v>
      </c>
      <c r="CK6" s="118">
        <v>0</v>
      </c>
      <c r="CL6" s="118">
        <v>0</v>
      </c>
      <c r="CM6" s="118">
        <v>-1</v>
      </c>
    </row>
    <row r="7" spans="1:91" x14ac:dyDescent="0.35">
      <c r="A7" s="145" t="s">
        <v>217</v>
      </c>
      <c r="B7" s="118">
        <v>0.06</v>
      </c>
      <c r="C7" s="118">
        <v>4.8000000000000001E-2</v>
      </c>
      <c r="D7" s="118">
        <v>3.1E-2</v>
      </c>
      <c r="E7" s="118">
        <v>0.01</v>
      </c>
      <c r="F7" s="118">
        <v>1.9E-2</v>
      </c>
      <c r="G7" s="118">
        <v>0.45500000000000002</v>
      </c>
      <c r="H7" s="118">
        <v>0</v>
      </c>
      <c r="I7" s="118">
        <v>-1</v>
      </c>
      <c r="J7" s="118">
        <v>-1</v>
      </c>
      <c r="K7" s="118">
        <v>0</v>
      </c>
      <c r="L7" s="118">
        <v>0.12</v>
      </c>
      <c r="M7" s="118">
        <v>9.6000000000000002E-2</v>
      </c>
      <c r="N7" s="118">
        <v>6.3E-2</v>
      </c>
      <c r="O7" s="118">
        <v>2.1000000000000001E-2</v>
      </c>
      <c r="P7" s="118">
        <v>3.9E-2</v>
      </c>
      <c r="Q7" s="118">
        <v>0.91</v>
      </c>
      <c r="R7" s="118">
        <v>0</v>
      </c>
      <c r="S7" s="118">
        <v>-1</v>
      </c>
      <c r="T7" s="118">
        <v>-1</v>
      </c>
      <c r="U7" s="118">
        <v>0</v>
      </c>
      <c r="V7" s="118">
        <v>0.18</v>
      </c>
      <c r="W7" s="118">
        <v>0.14399999999999999</v>
      </c>
      <c r="X7" s="118">
        <v>9.4E-2</v>
      </c>
      <c r="Y7" s="118">
        <v>3.1E-2</v>
      </c>
      <c r="Z7" s="118">
        <v>5.8000000000000003E-2</v>
      </c>
      <c r="AA7" s="118">
        <v>1.3660000000000001</v>
      </c>
      <c r="AB7" s="118">
        <v>0</v>
      </c>
      <c r="AC7" s="118">
        <v>-1</v>
      </c>
      <c r="AD7" s="118">
        <v>-1</v>
      </c>
      <c r="AE7" s="118">
        <v>0</v>
      </c>
      <c r="AF7" s="118">
        <v>0.24</v>
      </c>
      <c r="AG7" s="118">
        <v>0.192</v>
      </c>
      <c r="AH7" s="118">
        <v>0.125</v>
      </c>
      <c r="AI7" s="118">
        <v>4.2000000000000003E-2</v>
      </c>
      <c r="AJ7" s="118">
        <v>7.6999999999999999E-2</v>
      </c>
      <c r="AK7" s="118">
        <v>1.821</v>
      </c>
      <c r="AL7" s="118">
        <v>0</v>
      </c>
      <c r="AM7" s="118">
        <v>-1</v>
      </c>
      <c r="AN7" s="118">
        <v>-1</v>
      </c>
      <c r="AO7" s="118">
        <v>0</v>
      </c>
      <c r="AP7" s="118">
        <v>0.3</v>
      </c>
      <c r="AQ7" s="118">
        <v>0</v>
      </c>
      <c r="AR7" s="118">
        <v>0.156</v>
      </c>
      <c r="AS7" s="118">
        <v>5.1999999999999998E-2</v>
      </c>
      <c r="AT7" s="118">
        <v>9.7000000000000003E-2</v>
      </c>
      <c r="AU7" s="118">
        <v>2.2759999999999998</v>
      </c>
      <c r="AV7" s="118">
        <v>0</v>
      </c>
      <c r="AW7" s="118">
        <v>-1</v>
      </c>
      <c r="AX7" s="118">
        <v>-1</v>
      </c>
      <c r="AY7" s="118">
        <v>0</v>
      </c>
      <c r="AZ7" s="118">
        <v>0.36</v>
      </c>
      <c r="BA7" s="118">
        <v>0.28799999999999998</v>
      </c>
      <c r="BB7" s="118">
        <v>0.188</v>
      </c>
      <c r="BC7" s="118">
        <v>6.2E-2</v>
      </c>
      <c r="BD7" s="118">
        <v>0.11600000000000001</v>
      </c>
      <c r="BE7" s="118">
        <v>2.7309999999999999</v>
      </c>
      <c r="BF7" s="118">
        <v>0</v>
      </c>
      <c r="BG7" s="118">
        <v>-1</v>
      </c>
      <c r="BH7" s="118">
        <v>-1</v>
      </c>
      <c r="BI7" s="118">
        <v>0</v>
      </c>
      <c r="BJ7" s="118">
        <v>0.42</v>
      </c>
      <c r="BK7" s="118">
        <v>0</v>
      </c>
      <c r="BL7" s="118">
        <v>0.219</v>
      </c>
      <c r="BM7" s="118">
        <v>7.2999999999999995E-2</v>
      </c>
      <c r="BN7" s="118">
        <v>0.13500000000000001</v>
      </c>
      <c r="BO7" s="118">
        <v>3.1869999999999998</v>
      </c>
      <c r="BP7" s="118">
        <v>0</v>
      </c>
      <c r="BQ7" s="118">
        <v>-1</v>
      </c>
      <c r="BR7" s="118">
        <v>-1</v>
      </c>
      <c r="BS7" s="118">
        <v>0</v>
      </c>
      <c r="BT7" s="118">
        <v>0.48099999999999998</v>
      </c>
      <c r="BU7" s="118">
        <v>0.38400000000000001</v>
      </c>
      <c r="BV7" s="118">
        <v>0.25</v>
      </c>
      <c r="BW7" s="118">
        <v>8.3000000000000004E-2</v>
      </c>
      <c r="BX7" s="118">
        <v>0.155</v>
      </c>
      <c r="BY7" s="118">
        <v>3.6419999999999999</v>
      </c>
      <c r="BZ7" s="118">
        <v>0</v>
      </c>
      <c r="CA7" s="118">
        <v>-1</v>
      </c>
      <c r="CB7" s="118">
        <v>-1</v>
      </c>
      <c r="CC7" s="118">
        <v>0</v>
      </c>
      <c r="CD7" s="118">
        <v>0.54100000000000004</v>
      </c>
      <c r="CE7" s="118">
        <v>0.432</v>
      </c>
      <c r="CF7" s="118">
        <v>0.28100000000000003</v>
      </c>
      <c r="CG7" s="118">
        <v>9.4E-2</v>
      </c>
      <c r="CH7" s="118">
        <v>0.17399999999999999</v>
      </c>
      <c r="CI7" s="118">
        <v>4.0970000000000004</v>
      </c>
      <c r="CJ7" s="118">
        <v>0</v>
      </c>
      <c r="CK7" s="118">
        <v>-1</v>
      </c>
      <c r="CL7" s="118">
        <v>-1</v>
      </c>
      <c r="CM7" s="118">
        <v>0</v>
      </c>
    </row>
    <row r="8" spans="1:91" x14ac:dyDescent="0.35">
      <c r="A8" s="145" t="s">
        <v>218</v>
      </c>
      <c r="B8" s="118">
        <v>0.45600000000000002</v>
      </c>
      <c r="C8" s="118">
        <v>8.4000000000000005E-2</v>
      </c>
      <c r="D8" s="118">
        <v>3.5999999999999997E-2</v>
      </c>
      <c r="E8" s="118">
        <v>2.5999999999999999E-2</v>
      </c>
      <c r="F8" s="118">
        <v>0.03</v>
      </c>
      <c r="G8" s="118">
        <v>3.1E-2</v>
      </c>
      <c r="H8" s="118">
        <v>-1</v>
      </c>
      <c r="I8" s="118">
        <v>0</v>
      </c>
      <c r="J8" s="118">
        <v>-1</v>
      </c>
      <c r="K8" s="118">
        <v>0</v>
      </c>
      <c r="L8" s="118">
        <v>0.91200000000000003</v>
      </c>
      <c r="M8" s="118">
        <v>0.16800000000000001</v>
      </c>
      <c r="N8" s="118">
        <v>7.1999999999999995E-2</v>
      </c>
      <c r="O8" s="118">
        <v>5.1999999999999998E-2</v>
      </c>
      <c r="P8" s="118">
        <v>0.06</v>
      </c>
      <c r="Q8" s="118">
        <v>6.0999999999999999E-2</v>
      </c>
      <c r="R8" s="118">
        <v>-1</v>
      </c>
      <c r="S8" s="118">
        <v>0</v>
      </c>
      <c r="T8" s="118">
        <v>-1</v>
      </c>
      <c r="U8" s="118">
        <v>0</v>
      </c>
      <c r="V8" s="118">
        <v>1.3680000000000001</v>
      </c>
      <c r="W8" s="118">
        <v>0.252</v>
      </c>
      <c r="X8" s="118">
        <v>0.108</v>
      </c>
      <c r="Y8" s="118">
        <v>7.6999999999999999E-2</v>
      </c>
      <c r="Z8" s="118">
        <v>9.0999999999999998E-2</v>
      </c>
      <c r="AA8" s="118">
        <v>9.1999999999999998E-2</v>
      </c>
      <c r="AB8" s="118">
        <v>-1</v>
      </c>
      <c r="AC8" s="118">
        <v>0</v>
      </c>
      <c r="AD8" s="118">
        <v>-1</v>
      </c>
      <c r="AE8" s="118">
        <v>0</v>
      </c>
      <c r="AF8" s="118">
        <v>1.8240000000000001</v>
      </c>
      <c r="AG8" s="118">
        <v>0.33600000000000002</v>
      </c>
      <c r="AH8" s="118">
        <v>0.14499999999999999</v>
      </c>
      <c r="AI8" s="118">
        <v>0.10299999999999999</v>
      </c>
      <c r="AJ8" s="118">
        <v>0.121</v>
      </c>
      <c r="AK8" s="118">
        <v>0.122</v>
      </c>
      <c r="AL8" s="118">
        <v>-1</v>
      </c>
      <c r="AM8" s="118">
        <v>0</v>
      </c>
      <c r="AN8" s="118">
        <v>-1</v>
      </c>
      <c r="AO8" s="118">
        <v>0</v>
      </c>
      <c r="AP8" s="118">
        <v>2.2799999999999998</v>
      </c>
      <c r="AQ8" s="118">
        <v>0.42099999999999999</v>
      </c>
      <c r="AR8" s="118">
        <v>0.18099999999999999</v>
      </c>
      <c r="AS8" s="118">
        <v>0.129</v>
      </c>
      <c r="AT8" s="118">
        <v>0.151</v>
      </c>
      <c r="AU8" s="118">
        <v>0.153</v>
      </c>
      <c r="AV8" s="118">
        <v>-1</v>
      </c>
      <c r="AW8" s="118">
        <v>0</v>
      </c>
      <c r="AX8" s="118">
        <v>-1</v>
      </c>
      <c r="AY8" s="118">
        <v>0</v>
      </c>
      <c r="AZ8" s="118">
        <v>2.7360000000000002</v>
      </c>
      <c r="BA8" s="118">
        <v>0.505</v>
      </c>
      <c r="BB8" s="118">
        <v>0.217</v>
      </c>
      <c r="BC8" s="118">
        <v>0.155</v>
      </c>
      <c r="BD8" s="118">
        <v>0.18099999999999999</v>
      </c>
      <c r="BE8" s="118">
        <v>0.183</v>
      </c>
      <c r="BF8" s="118">
        <v>-1</v>
      </c>
      <c r="BG8" s="118">
        <v>0</v>
      </c>
      <c r="BH8" s="118">
        <v>-1</v>
      </c>
      <c r="BI8" s="118">
        <v>0</v>
      </c>
      <c r="BJ8" s="118">
        <v>3.1920000000000002</v>
      </c>
      <c r="BK8" s="118">
        <v>0.58899999999999997</v>
      </c>
      <c r="BL8" s="118">
        <v>0.253</v>
      </c>
      <c r="BM8" s="118">
        <v>0.18</v>
      </c>
      <c r="BN8" s="118">
        <v>0.21099999999999999</v>
      </c>
      <c r="BO8" s="118">
        <v>0.214</v>
      </c>
      <c r="BP8" s="118">
        <v>-1</v>
      </c>
      <c r="BQ8" s="118">
        <v>0</v>
      </c>
      <c r="BR8" s="118">
        <v>-1</v>
      </c>
      <c r="BS8" s="118">
        <v>0</v>
      </c>
      <c r="BT8" s="118">
        <v>3.6480000000000001</v>
      </c>
      <c r="BU8" s="118">
        <v>0.67300000000000004</v>
      </c>
      <c r="BV8" s="118">
        <v>0.28899999999999998</v>
      </c>
      <c r="BW8" s="118">
        <v>0.20599999999999999</v>
      </c>
      <c r="BX8" s="118">
        <v>0.24099999999999999</v>
      </c>
      <c r="BY8" s="118">
        <v>0.245</v>
      </c>
      <c r="BZ8" s="118">
        <v>-1</v>
      </c>
      <c r="CA8" s="118">
        <v>0</v>
      </c>
      <c r="CB8" s="118">
        <v>-1</v>
      </c>
      <c r="CC8" s="118">
        <v>0</v>
      </c>
      <c r="CD8" s="118">
        <v>4.1040000000000001</v>
      </c>
      <c r="CE8" s="118">
        <v>0.75700000000000001</v>
      </c>
      <c r="CF8" s="118">
        <v>0.32500000000000001</v>
      </c>
      <c r="CG8" s="118">
        <v>0.23200000000000001</v>
      </c>
      <c r="CH8" s="118">
        <v>0.27200000000000002</v>
      </c>
      <c r="CI8" s="118">
        <v>0.27500000000000002</v>
      </c>
      <c r="CJ8" s="118">
        <v>-1</v>
      </c>
      <c r="CK8" s="118">
        <v>0</v>
      </c>
      <c r="CL8" s="118">
        <v>-1</v>
      </c>
      <c r="CM8" s="118">
        <v>0</v>
      </c>
    </row>
    <row r="9" spans="1:91" x14ac:dyDescent="0.35">
      <c r="A9" s="145" t="s">
        <v>219</v>
      </c>
      <c r="B9" s="118">
        <v>4.3999999999999997E-2</v>
      </c>
      <c r="C9" s="118">
        <v>8.4000000000000005E-2</v>
      </c>
      <c r="D9" s="118">
        <v>2.8000000000000001E-2</v>
      </c>
      <c r="E9" s="118">
        <v>1.4E-2</v>
      </c>
      <c r="F9" s="118">
        <v>5.2999999999999999E-2</v>
      </c>
      <c r="G9" s="118">
        <v>5.1999999999999998E-2</v>
      </c>
      <c r="H9" s="118">
        <v>0</v>
      </c>
      <c r="I9" s="118">
        <v>0</v>
      </c>
      <c r="J9" s="118">
        <v>0</v>
      </c>
      <c r="K9" s="118">
        <v>0</v>
      </c>
      <c r="L9" s="118">
        <v>8.7999999999999995E-2</v>
      </c>
      <c r="M9" s="118">
        <v>0.16800000000000001</v>
      </c>
      <c r="N9" s="118">
        <v>5.6000000000000001E-2</v>
      </c>
      <c r="O9" s="118">
        <v>2.8000000000000001E-2</v>
      </c>
      <c r="P9" s="118">
        <v>0.105</v>
      </c>
      <c r="Q9" s="118">
        <v>0.105</v>
      </c>
      <c r="R9" s="118">
        <v>0</v>
      </c>
      <c r="S9" s="118">
        <v>0</v>
      </c>
      <c r="T9" s="118">
        <v>0</v>
      </c>
      <c r="U9" s="118">
        <v>0</v>
      </c>
      <c r="V9" s="118">
        <v>0.13300000000000001</v>
      </c>
      <c r="W9" s="118">
        <v>0.253</v>
      </c>
      <c r="X9" s="118">
        <v>8.4000000000000005E-2</v>
      </c>
      <c r="Y9" s="118">
        <v>4.2999999999999997E-2</v>
      </c>
      <c r="Z9" s="118">
        <v>0.158</v>
      </c>
      <c r="AA9" s="118">
        <v>0.157</v>
      </c>
      <c r="AB9" s="118">
        <v>0</v>
      </c>
      <c r="AC9" s="118">
        <v>0</v>
      </c>
      <c r="AD9" s="118">
        <v>0</v>
      </c>
      <c r="AE9" s="118">
        <v>0</v>
      </c>
      <c r="AF9" s="118">
        <v>0.17699999999999999</v>
      </c>
      <c r="AG9" s="118">
        <v>0.33700000000000002</v>
      </c>
      <c r="AH9" s="118">
        <v>0.112</v>
      </c>
      <c r="AI9" s="118">
        <v>5.7000000000000002E-2</v>
      </c>
      <c r="AJ9" s="118">
        <v>0.21</v>
      </c>
      <c r="AK9" s="118">
        <v>0.20899999999999999</v>
      </c>
      <c r="AL9" s="118">
        <v>0</v>
      </c>
      <c r="AM9" s="118">
        <v>0</v>
      </c>
      <c r="AN9" s="118">
        <v>0</v>
      </c>
      <c r="AO9" s="118">
        <v>0</v>
      </c>
      <c r="AP9" s="118">
        <v>0.221</v>
      </c>
      <c r="AQ9" s="118">
        <v>0.42099999999999999</v>
      </c>
      <c r="AR9" s="118">
        <v>0.14000000000000001</v>
      </c>
      <c r="AS9" s="118">
        <v>7.0999999999999994E-2</v>
      </c>
      <c r="AT9" s="118">
        <v>0.26300000000000001</v>
      </c>
      <c r="AU9" s="118">
        <v>0.26100000000000001</v>
      </c>
      <c r="AV9" s="118">
        <v>0</v>
      </c>
      <c r="AW9" s="118">
        <v>0</v>
      </c>
      <c r="AX9" s="118">
        <v>0</v>
      </c>
      <c r="AY9" s="118">
        <v>0</v>
      </c>
      <c r="AZ9" s="118">
        <v>0.26500000000000001</v>
      </c>
      <c r="BA9" s="118">
        <v>0.505</v>
      </c>
      <c r="BB9" s="118">
        <v>0.16800000000000001</v>
      </c>
      <c r="BC9" s="118">
        <v>8.5000000000000006E-2</v>
      </c>
      <c r="BD9" s="118">
        <v>0.316</v>
      </c>
      <c r="BE9" s="118">
        <v>0.314</v>
      </c>
      <c r="BF9" s="118">
        <v>0</v>
      </c>
      <c r="BG9" s="118">
        <v>0</v>
      </c>
      <c r="BH9" s="118">
        <v>0</v>
      </c>
      <c r="BI9" s="118">
        <v>0</v>
      </c>
      <c r="BJ9" s="118">
        <v>0.309</v>
      </c>
      <c r="BK9" s="118">
        <v>0.58899999999999997</v>
      </c>
      <c r="BL9" s="118">
        <v>0.19600000000000001</v>
      </c>
      <c r="BM9" s="118">
        <v>9.9000000000000005E-2</v>
      </c>
      <c r="BN9" s="118">
        <v>0.36799999999999999</v>
      </c>
      <c r="BO9" s="118">
        <v>0.36599999999999999</v>
      </c>
      <c r="BP9" s="118">
        <v>0</v>
      </c>
      <c r="BQ9" s="118">
        <v>0</v>
      </c>
      <c r="BR9" s="118">
        <v>0</v>
      </c>
      <c r="BS9" s="118">
        <v>0</v>
      </c>
      <c r="BT9" s="118">
        <v>0.35299999999999998</v>
      </c>
      <c r="BU9" s="118">
        <v>0.67300000000000004</v>
      </c>
      <c r="BV9" s="118">
        <v>0.223</v>
      </c>
      <c r="BW9" s="118">
        <v>0.113</v>
      </c>
      <c r="BX9" s="118">
        <v>0.42099999999999999</v>
      </c>
      <c r="BY9" s="118">
        <v>0.41799999999999998</v>
      </c>
      <c r="BZ9" s="118">
        <v>0</v>
      </c>
      <c r="CA9" s="118">
        <v>0</v>
      </c>
      <c r="CB9" s="118">
        <v>0</v>
      </c>
      <c r="CC9" s="118">
        <v>0</v>
      </c>
      <c r="CD9" s="118">
        <v>0.39800000000000002</v>
      </c>
      <c r="CE9" s="118">
        <v>0.75800000000000001</v>
      </c>
      <c r="CF9" s="118">
        <v>0.251</v>
      </c>
      <c r="CG9" s="118">
        <v>0.128</v>
      </c>
      <c r="CH9" s="118">
        <v>0.47399999999999998</v>
      </c>
      <c r="CI9" s="118">
        <v>0.47</v>
      </c>
      <c r="CJ9" s="118">
        <v>0</v>
      </c>
      <c r="CK9" s="118">
        <v>0</v>
      </c>
      <c r="CL9" s="118">
        <v>0</v>
      </c>
      <c r="CM9" s="118">
        <v>0</v>
      </c>
    </row>
    <row r="10" spans="1:91" x14ac:dyDescent="0.35">
      <c r="A10" s="145" t="s">
        <v>220</v>
      </c>
      <c r="B10" s="118">
        <v>4.9000000000000002E-2</v>
      </c>
      <c r="C10" s="118">
        <v>0.30399999999999999</v>
      </c>
      <c r="D10" s="118">
        <v>2.3E-2</v>
      </c>
      <c r="E10" s="118">
        <v>9.1999999999999998E-2</v>
      </c>
      <c r="F10" s="118">
        <v>0.06</v>
      </c>
      <c r="G10" s="118">
        <v>6.7000000000000004E-2</v>
      </c>
      <c r="H10" s="118">
        <v>0</v>
      </c>
      <c r="I10" s="118">
        <v>0</v>
      </c>
      <c r="J10" s="118">
        <v>0</v>
      </c>
      <c r="K10" s="118">
        <v>0</v>
      </c>
      <c r="L10" s="118">
        <v>9.7000000000000003E-2</v>
      </c>
      <c r="M10" s="118">
        <v>0.60699999999999998</v>
      </c>
      <c r="N10" s="118">
        <v>4.7E-2</v>
      </c>
      <c r="O10" s="118">
        <v>0.185</v>
      </c>
      <c r="P10" s="118">
        <v>0.12</v>
      </c>
      <c r="Q10" s="118">
        <v>0.13500000000000001</v>
      </c>
      <c r="R10" s="118">
        <v>0</v>
      </c>
      <c r="S10" s="118">
        <v>0</v>
      </c>
      <c r="T10" s="118">
        <v>0</v>
      </c>
      <c r="U10" s="118">
        <v>0</v>
      </c>
      <c r="V10" s="118">
        <v>0.14599999999999999</v>
      </c>
      <c r="W10" s="118">
        <v>0.91100000000000003</v>
      </c>
      <c r="X10" s="118">
        <v>7.0000000000000007E-2</v>
      </c>
      <c r="Y10" s="118">
        <v>0.27700000000000002</v>
      </c>
      <c r="Z10" s="118">
        <v>0.17899999999999999</v>
      </c>
      <c r="AA10" s="118">
        <v>0.20200000000000001</v>
      </c>
      <c r="AB10" s="118">
        <v>0</v>
      </c>
      <c r="AC10" s="118">
        <v>0</v>
      </c>
      <c r="AD10" s="118">
        <v>0</v>
      </c>
      <c r="AE10" s="118">
        <v>0</v>
      </c>
      <c r="AF10" s="118">
        <v>0.19500000000000001</v>
      </c>
      <c r="AG10" s="118">
        <v>1.214</v>
      </c>
      <c r="AH10" s="118">
        <v>9.2999999999999999E-2</v>
      </c>
      <c r="AI10" s="118">
        <v>0.37</v>
      </c>
      <c r="AJ10" s="118">
        <v>0.23899999999999999</v>
      </c>
      <c r="AK10" s="118">
        <v>0.27</v>
      </c>
      <c r="AL10" s="118">
        <v>0</v>
      </c>
      <c r="AM10" s="118">
        <v>0</v>
      </c>
      <c r="AN10" s="118">
        <v>0</v>
      </c>
      <c r="AO10" s="118">
        <v>0</v>
      </c>
      <c r="AP10" s="118">
        <v>0.24299999999999999</v>
      </c>
      <c r="AQ10" s="118">
        <v>1.518</v>
      </c>
      <c r="AR10" s="118">
        <v>0.11700000000000001</v>
      </c>
      <c r="AS10" s="118">
        <v>0.46200000000000002</v>
      </c>
      <c r="AT10" s="118">
        <v>0.29899999999999999</v>
      </c>
      <c r="AU10" s="118">
        <v>0.33700000000000002</v>
      </c>
      <c r="AV10" s="118">
        <v>0</v>
      </c>
      <c r="AW10" s="118">
        <v>0</v>
      </c>
      <c r="AX10" s="118">
        <v>0</v>
      </c>
      <c r="AY10" s="118">
        <v>0</v>
      </c>
      <c r="AZ10" s="118">
        <v>0.29199999999999998</v>
      </c>
      <c r="BA10" s="118">
        <v>1.821</v>
      </c>
      <c r="BB10" s="118">
        <v>0.14000000000000001</v>
      </c>
      <c r="BC10" s="118">
        <v>0.55400000000000005</v>
      </c>
      <c r="BD10" s="118">
        <v>0.35899999999999999</v>
      </c>
      <c r="BE10" s="118">
        <v>0.40400000000000003</v>
      </c>
      <c r="BF10" s="118">
        <v>0</v>
      </c>
      <c r="BG10" s="118">
        <v>0</v>
      </c>
      <c r="BH10" s="118">
        <v>0</v>
      </c>
      <c r="BI10" s="118">
        <v>0</v>
      </c>
      <c r="BJ10" s="118">
        <v>0.34100000000000003</v>
      </c>
      <c r="BK10" s="118">
        <v>2.125</v>
      </c>
      <c r="BL10" s="118">
        <v>0.16300000000000001</v>
      </c>
      <c r="BM10" s="118">
        <v>0.64700000000000002</v>
      </c>
      <c r="BN10" s="118">
        <v>0.41899999999999998</v>
      </c>
      <c r="BO10" s="118">
        <v>0.47199999999999998</v>
      </c>
      <c r="BP10" s="118">
        <v>0</v>
      </c>
      <c r="BQ10" s="118">
        <v>0</v>
      </c>
      <c r="BR10" s="118">
        <v>0</v>
      </c>
      <c r="BS10" s="118">
        <v>0</v>
      </c>
      <c r="BT10" s="118">
        <v>0.38900000000000001</v>
      </c>
      <c r="BU10" s="118">
        <v>2.4279999999999999</v>
      </c>
      <c r="BV10" s="118">
        <v>0.187</v>
      </c>
      <c r="BW10" s="118">
        <v>0.73899999999999999</v>
      </c>
      <c r="BX10" s="118">
        <v>0.47899999999999998</v>
      </c>
      <c r="BY10" s="118">
        <v>0.53900000000000003</v>
      </c>
      <c r="BZ10" s="118">
        <v>0</v>
      </c>
      <c r="CA10" s="118">
        <v>0</v>
      </c>
      <c r="CB10" s="118">
        <v>0</v>
      </c>
      <c r="CC10" s="118">
        <v>0</v>
      </c>
      <c r="CD10" s="118">
        <v>0.438</v>
      </c>
      <c r="CE10" s="118">
        <v>2.7320000000000002</v>
      </c>
      <c r="CF10" s="118">
        <v>0.21</v>
      </c>
      <c r="CG10" s="118">
        <v>0.83099999999999996</v>
      </c>
      <c r="CH10" s="118">
        <v>0.53800000000000003</v>
      </c>
      <c r="CI10" s="118">
        <v>0.60599999999999998</v>
      </c>
      <c r="CJ10" s="118">
        <v>0</v>
      </c>
      <c r="CK10" s="118">
        <v>0</v>
      </c>
      <c r="CL10" s="118">
        <v>0</v>
      </c>
      <c r="CM10" s="118">
        <v>0</v>
      </c>
    </row>
    <row r="11" spans="1:91" x14ac:dyDescent="0.35">
      <c r="A11" s="145" t="s">
        <v>221</v>
      </c>
      <c r="B11" s="118">
        <v>2.5999999999999999E-2</v>
      </c>
      <c r="C11" s="118">
        <v>0.03</v>
      </c>
      <c r="D11" s="118">
        <v>1.4999999999999999E-2</v>
      </c>
      <c r="E11" s="118">
        <v>1.4E-2</v>
      </c>
      <c r="F11" s="118">
        <v>6.3E-2</v>
      </c>
      <c r="G11" s="118">
        <v>6.5000000000000002E-2</v>
      </c>
      <c r="H11" s="118">
        <v>0</v>
      </c>
      <c r="I11" s="118">
        <v>0</v>
      </c>
      <c r="J11" s="118">
        <v>0</v>
      </c>
      <c r="K11" s="118">
        <v>0</v>
      </c>
      <c r="L11" s="118">
        <v>5.1999999999999998E-2</v>
      </c>
      <c r="M11" s="118">
        <v>6.0999999999999999E-2</v>
      </c>
      <c r="N11" s="118">
        <v>3.1E-2</v>
      </c>
      <c r="O11" s="118">
        <v>2.9000000000000001E-2</v>
      </c>
      <c r="P11" s="118">
        <v>0.126</v>
      </c>
      <c r="Q11" s="118">
        <v>0.13</v>
      </c>
      <c r="R11" s="118">
        <v>0</v>
      </c>
      <c r="S11" s="118">
        <v>0</v>
      </c>
      <c r="T11" s="118">
        <v>0</v>
      </c>
      <c r="U11" s="118">
        <v>0</v>
      </c>
      <c r="V11" s="118">
        <v>7.6999999999999999E-2</v>
      </c>
      <c r="W11" s="118">
        <v>9.0999999999999998E-2</v>
      </c>
      <c r="X11" s="118">
        <v>4.5999999999999999E-2</v>
      </c>
      <c r="Y11" s="118">
        <v>4.2999999999999997E-2</v>
      </c>
      <c r="Z11" s="118">
        <v>0.19</v>
      </c>
      <c r="AA11" s="118">
        <v>0.19500000000000001</v>
      </c>
      <c r="AB11" s="118">
        <v>0</v>
      </c>
      <c r="AC11" s="118">
        <v>0</v>
      </c>
      <c r="AD11" s="118">
        <v>0</v>
      </c>
      <c r="AE11" s="118">
        <v>0</v>
      </c>
      <c r="AF11" s="118">
        <v>0.10299999999999999</v>
      </c>
      <c r="AG11" s="118">
        <v>0.122</v>
      </c>
      <c r="AH11" s="118">
        <v>6.0999999999999999E-2</v>
      </c>
      <c r="AI11" s="118">
        <v>5.8000000000000003E-2</v>
      </c>
      <c r="AJ11" s="118">
        <v>0.253</v>
      </c>
      <c r="AK11" s="118">
        <v>0.26</v>
      </c>
      <c r="AL11" s="118">
        <v>0</v>
      </c>
      <c r="AM11" s="118">
        <v>0</v>
      </c>
      <c r="AN11" s="118">
        <v>0</v>
      </c>
      <c r="AO11" s="118">
        <v>0</v>
      </c>
      <c r="AP11" s="118">
        <v>0.129</v>
      </c>
      <c r="AQ11" s="118">
        <v>0.152</v>
      </c>
      <c r="AR11" s="118">
        <v>7.6999999999999999E-2</v>
      </c>
      <c r="AS11" s="118">
        <v>7.1999999999999995E-2</v>
      </c>
      <c r="AT11" s="118">
        <v>0.316</v>
      </c>
      <c r="AU11" s="118">
        <v>0.32500000000000001</v>
      </c>
      <c r="AV11" s="118">
        <v>0</v>
      </c>
      <c r="AW11" s="118">
        <v>0</v>
      </c>
      <c r="AX11" s="118">
        <v>0</v>
      </c>
      <c r="AY11" s="118">
        <v>0</v>
      </c>
      <c r="AZ11" s="118">
        <v>0.155</v>
      </c>
      <c r="BA11" s="118">
        <v>0.183</v>
      </c>
      <c r="BB11" s="118">
        <v>9.1999999999999998E-2</v>
      </c>
      <c r="BC11" s="118">
        <v>8.6999999999999994E-2</v>
      </c>
      <c r="BD11" s="118">
        <v>0.379</v>
      </c>
      <c r="BE11" s="118">
        <v>0.39</v>
      </c>
      <c r="BF11" s="118">
        <v>0</v>
      </c>
      <c r="BG11" s="118">
        <v>0</v>
      </c>
      <c r="BH11" s="118">
        <v>0</v>
      </c>
      <c r="BI11" s="118">
        <v>0</v>
      </c>
      <c r="BJ11" s="118">
        <v>0.18099999999999999</v>
      </c>
      <c r="BK11" s="118">
        <v>0.21299999999999999</v>
      </c>
      <c r="BL11" s="118">
        <v>0.107</v>
      </c>
      <c r="BM11" s="118">
        <v>0.10100000000000001</v>
      </c>
      <c r="BN11" s="118">
        <v>0.442</v>
      </c>
      <c r="BO11" s="118">
        <v>0.45500000000000002</v>
      </c>
      <c r="BP11" s="118">
        <v>0</v>
      </c>
      <c r="BQ11" s="118">
        <v>0</v>
      </c>
      <c r="BR11" s="118">
        <v>0</v>
      </c>
      <c r="BS11" s="118">
        <v>0</v>
      </c>
      <c r="BT11" s="118">
        <v>0.20599999999999999</v>
      </c>
      <c r="BU11" s="118">
        <v>0.24399999999999999</v>
      </c>
      <c r="BV11" s="118">
        <v>0.122</v>
      </c>
      <c r="BW11" s="118">
        <v>0.11600000000000001</v>
      </c>
      <c r="BX11" s="118">
        <v>0.50600000000000001</v>
      </c>
      <c r="BY11" s="118">
        <v>0.52100000000000002</v>
      </c>
      <c r="BZ11" s="118">
        <v>0</v>
      </c>
      <c r="CA11" s="118">
        <v>0</v>
      </c>
      <c r="CB11" s="118">
        <v>0</v>
      </c>
      <c r="CC11" s="118">
        <v>0</v>
      </c>
      <c r="CD11" s="118">
        <v>0.23200000000000001</v>
      </c>
      <c r="CE11" s="118">
        <v>0.27400000000000002</v>
      </c>
      <c r="CF11" s="118">
        <v>0.13800000000000001</v>
      </c>
      <c r="CG11" s="118">
        <v>0.13</v>
      </c>
      <c r="CH11" s="118">
        <v>0.56899999999999995</v>
      </c>
      <c r="CI11" s="118">
        <v>0.58599999999999997</v>
      </c>
      <c r="CJ11" s="118">
        <v>0</v>
      </c>
      <c r="CK11" s="118">
        <v>0</v>
      </c>
      <c r="CL11" s="118">
        <v>0</v>
      </c>
      <c r="CM11" s="118">
        <v>0</v>
      </c>
    </row>
    <row r="12" spans="1:91" x14ac:dyDescent="0.35">
      <c r="A12" s="145" t="s">
        <v>222</v>
      </c>
      <c r="B12" s="118">
        <v>0.16300000000000001</v>
      </c>
      <c r="C12" s="118">
        <v>0.161</v>
      </c>
      <c r="D12" s="118">
        <v>0.223</v>
      </c>
      <c r="E12" s="118">
        <v>8.8999999999999996E-2</v>
      </c>
      <c r="F12" s="118">
        <v>0.115</v>
      </c>
      <c r="G12" s="118">
        <v>0.11600000000000001</v>
      </c>
      <c r="H12" s="118">
        <v>0</v>
      </c>
      <c r="I12" s="118">
        <v>0</v>
      </c>
      <c r="J12" s="118">
        <v>0</v>
      </c>
      <c r="K12" s="118">
        <v>0</v>
      </c>
      <c r="L12" s="118">
        <v>0.32700000000000001</v>
      </c>
      <c r="M12" s="118">
        <v>0.32200000000000001</v>
      </c>
      <c r="N12" s="118">
        <v>0.44600000000000001</v>
      </c>
      <c r="O12" s="118">
        <v>0.17899999999999999</v>
      </c>
      <c r="P12" s="118">
        <v>0.23</v>
      </c>
      <c r="Q12" s="118">
        <v>0.23300000000000001</v>
      </c>
      <c r="R12" s="118">
        <v>0</v>
      </c>
      <c r="S12" s="118">
        <v>0</v>
      </c>
      <c r="T12" s="118">
        <v>0</v>
      </c>
      <c r="U12" s="118">
        <v>0</v>
      </c>
      <c r="V12" s="118">
        <v>0.49</v>
      </c>
      <c r="W12" s="118">
        <v>0.48299999999999998</v>
      </c>
      <c r="X12" s="118">
        <v>0.67</v>
      </c>
      <c r="Y12" s="118">
        <v>0.26800000000000002</v>
      </c>
      <c r="Z12" s="118">
        <v>0.34499999999999997</v>
      </c>
      <c r="AA12" s="118">
        <v>0.34899999999999998</v>
      </c>
      <c r="AB12" s="118">
        <v>0</v>
      </c>
      <c r="AC12" s="118">
        <v>0</v>
      </c>
      <c r="AD12" s="118">
        <v>0</v>
      </c>
      <c r="AE12" s="118">
        <v>0</v>
      </c>
      <c r="AF12" s="118">
        <v>0.65300000000000002</v>
      </c>
      <c r="AG12" s="118">
        <v>0.64400000000000002</v>
      </c>
      <c r="AH12" s="118">
        <v>0.89300000000000002</v>
      </c>
      <c r="AI12" s="118">
        <v>0.35799999999999998</v>
      </c>
      <c r="AJ12" s="118">
        <v>0.46100000000000002</v>
      </c>
      <c r="AK12" s="118">
        <v>0.46500000000000002</v>
      </c>
      <c r="AL12" s="118">
        <v>0</v>
      </c>
      <c r="AM12" s="118">
        <v>0</v>
      </c>
      <c r="AN12" s="118">
        <v>0</v>
      </c>
      <c r="AO12" s="118">
        <v>0</v>
      </c>
      <c r="AP12" s="118">
        <v>0.81599999999999995</v>
      </c>
      <c r="AQ12" s="118">
        <v>0.80500000000000005</v>
      </c>
      <c r="AR12" s="118">
        <v>1.1160000000000001</v>
      </c>
      <c r="AS12" s="118">
        <v>0.44700000000000001</v>
      </c>
      <c r="AT12" s="118">
        <v>0.57599999999999996</v>
      </c>
      <c r="AU12" s="118">
        <v>0.58099999999999996</v>
      </c>
      <c r="AV12" s="118">
        <v>0</v>
      </c>
      <c r="AW12" s="118">
        <v>0</v>
      </c>
      <c r="AX12" s="118">
        <v>0</v>
      </c>
      <c r="AY12" s="118">
        <v>0</v>
      </c>
      <c r="AZ12" s="118">
        <v>0.98</v>
      </c>
      <c r="BA12" s="118">
        <v>0.96599999999999997</v>
      </c>
      <c r="BB12" s="118">
        <v>1.339</v>
      </c>
      <c r="BC12" s="118">
        <v>0.53600000000000003</v>
      </c>
      <c r="BD12" s="118">
        <v>0.69099999999999995</v>
      </c>
      <c r="BE12" s="118">
        <v>0.69799999999999995</v>
      </c>
      <c r="BF12" s="118">
        <v>0</v>
      </c>
      <c r="BG12" s="118">
        <v>0</v>
      </c>
      <c r="BH12" s="118">
        <v>0</v>
      </c>
      <c r="BI12" s="118">
        <v>0</v>
      </c>
      <c r="BJ12" s="118">
        <v>1.143</v>
      </c>
      <c r="BK12" s="118">
        <v>1.127</v>
      </c>
      <c r="BL12" s="118">
        <v>1.5620000000000001</v>
      </c>
      <c r="BM12" s="118">
        <v>0.626</v>
      </c>
      <c r="BN12" s="118">
        <v>0.80600000000000005</v>
      </c>
      <c r="BO12" s="118">
        <v>0.81399999999999995</v>
      </c>
      <c r="BP12" s="118">
        <v>0</v>
      </c>
      <c r="BQ12" s="118">
        <v>0</v>
      </c>
      <c r="BR12" s="118">
        <v>0</v>
      </c>
      <c r="BS12" s="118">
        <v>0</v>
      </c>
      <c r="BT12" s="118">
        <v>1.306</v>
      </c>
      <c r="BU12" s="118">
        <v>1.288</v>
      </c>
      <c r="BV12" s="118">
        <v>1.786</v>
      </c>
      <c r="BW12" s="118">
        <v>0.71499999999999997</v>
      </c>
      <c r="BX12" s="118">
        <v>0.92100000000000004</v>
      </c>
      <c r="BY12" s="118">
        <v>0.93</v>
      </c>
      <c r="BZ12" s="118">
        <v>0</v>
      </c>
      <c r="CA12" s="118">
        <v>0</v>
      </c>
      <c r="CB12" s="118">
        <v>0</v>
      </c>
      <c r="CC12" s="118">
        <v>0</v>
      </c>
      <c r="CD12" s="118">
        <v>1.47</v>
      </c>
      <c r="CE12" s="118">
        <v>1.4490000000000001</v>
      </c>
      <c r="CF12" s="118">
        <v>2.0089999999999999</v>
      </c>
      <c r="CG12" s="118">
        <v>0.80400000000000005</v>
      </c>
      <c r="CH12" s="118">
        <v>1.036</v>
      </c>
      <c r="CI12" s="118">
        <v>1.046</v>
      </c>
      <c r="CJ12" s="118">
        <v>0</v>
      </c>
      <c r="CK12" s="118">
        <v>0</v>
      </c>
      <c r="CL12" s="118">
        <v>0</v>
      </c>
      <c r="CM12" s="118">
        <v>0</v>
      </c>
    </row>
    <row r="13" spans="1:91" x14ac:dyDescent="0.35">
      <c r="A13" s="145" t="s">
        <v>223</v>
      </c>
      <c r="B13" s="118">
        <v>1.2E-2</v>
      </c>
      <c r="C13" s="118">
        <v>0</v>
      </c>
      <c r="D13" s="118">
        <v>0</v>
      </c>
      <c r="E13" s="118">
        <v>1.7000000000000001E-2</v>
      </c>
      <c r="F13" s="118">
        <v>5.2999999999999999E-2</v>
      </c>
      <c r="G13" s="118">
        <v>0</v>
      </c>
      <c r="H13" s="118">
        <v>0</v>
      </c>
      <c r="I13" s="118">
        <v>0</v>
      </c>
      <c r="J13" s="118">
        <v>0</v>
      </c>
      <c r="K13" s="118">
        <v>0</v>
      </c>
      <c r="L13" s="118">
        <v>2.3E-2</v>
      </c>
      <c r="M13" s="118">
        <v>0</v>
      </c>
      <c r="N13" s="118">
        <v>0</v>
      </c>
      <c r="O13" s="118">
        <v>3.5000000000000003E-2</v>
      </c>
      <c r="P13" s="118">
        <v>0.106</v>
      </c>
      <c r="Q13" s="118">
        <v>0</v>
      </c>
      <c r="R13" s="118">
        <v>0</v>
      </c>
      <c r="S13" s="118">
        <v>0</v>
      </c>
      <c r="T13" s="118">
        <v>0</v>
      </c>
      <c r="U13" s="118">
        <v>0</v>
      </c>
      <c r="V13" s="118">
        <v>3.5000000000000003E-2</v>
      </c>
      <c r="W13" s="118">
        <v>0</v>
      </c>
      <c r="X13" s="118">
        <v>0</v>
      </c>
      <c r="Y13" s="118">
        <v>5.1999999999999998E-2</v>
      </c>
      <c r="Z13" s="118">
        <v>0.159</v>
      </c>
      <c r="AA13" s="118">
        <v>0</v>
      </c>
      <c r="AB13" s="118">
        <v>0</v>
      </c>
      <c r="AC13" s="118">
        <v>0</v>
      </c>
      <c r="AD13" s="118">
        <v>0</v>
      </c>
      <c r="AE13" s="118">
        <v>0</v>
      </c>
      <c r="AF13" s="118">
        <v>4.5999999999999999E-2</v>
      </c>
      <c r="AG13" s="118">
        <v>0</v>
      </c>
      <c r="AH13" s="118">
        <v>0</v>
      </c>
      <c r="AI13" s="118">
        <v>6.9000000000000006E-2</v>
      </c>
      <c r="AJ13" s="118">
        <v>0.21199999999999999</v>
      </c>
      <c r="AK13" s="118">
        <v>0</v>
      </c>
      <c r="AL13" s="118">
        <v>0</v>
      </c>
      <c r="AM13" s="118">
        <v>0</v>
      </c>
      <c r="AN13" s="118">
        <v>0</v>
      </c>
      <c r="AO13" s="118">
        <v>0</v>
      </c>
      <c r="AP13" s="118">
        <v>5.8000000000000003E-2</v>
      </c>
      <c r="AQ13" s="118">
        <v>0</v>
      </c>
      <c r="AR13" s="118">
        <v>0</v>
      </c>
      <c r="AS13" s="118">
        <v>8.6999999999999994E-2</v>
      </c>
      <c r="AT13" s="118">
        <v>0.26400000000000001</v>
      </c>
      <c r="AU13" s="118">
        <v>0</v>
      </c>
      <c r="AV13" s="118">
        <v>0</v>
      </c>
      <c r="AW13" s="118">
        <v>0</v>
      </c>
      <c r="AX13" s="118">
        <v>0</v>
      </c>
      <c r="AY13" s="118">
        <v>0</v>
      </c>
      <c r="AZ13" s="118">
        <v>6.9000000000000006E-2</v>
      </c>
      <c r="BA13" s="118">
        <v>0</v>
      </c>
      <c r="BB13" s="118">
        <v>0</v>
      </c>
      <c r="BC13" s="118">
        <v>0.104</v>
      </c>
      <c r="BD13" s="118">
        <v>0.317</v>
      </c>
      <c r="BE13" s="118">
        <v>0</v>
      </c>
      <c r="BF13" s="118">
        <v>0</v>
      </c>
      <c r="BG13" s="118">
        <v>0</v>
      </c>
      <c r="BH13" s="118">
        <v>0</v>
      </c>
      <c r="BI13" s="118">
        <v>0</v>
      </c>
      <c r="BJ13" s="118">
        <v>8.1000000000000003E-2</v>
      </c>
      <c r="BK13" s="118">
        <v>0</v>
      </c>
      <c r="BL13" s="118">
        <v>0</v>
      </c>
      <c r="BM13" s="118">
        <v>0.122</v>
      </c>
      <c r="BN13" s="118">
        <v>0.37</v>
      </c>
      <c r="BO13" s="118">
        <v>0</v>
      </c>
      <c r="BP13" s="118">
        <v>0</v>
      </c>
      <c r="BQ13" s="118">
        <v>0</v>
      </c>
      <c r="BR13" s="118">
        <v>0</v>
      </c>
      <c r="BS13" s="118">
        <v>0</v>
      </c>
      <c r="BT13" s="118">
        <v>9.1999999999999998E-2</v>
      </c>
      <c r="BU13" s="118">
        <v>0</v>
      </c>
      <c r="BV13" s="118">
        <v>0</v>
      </c>
      <c r="BW13" s="118">
        <v>0.13900000000000001</v>
      </c>
      <c r="BX13" s="118">
        <v>0.42299999999999999</v>
      </c>
      <c r="BY13" s="118">
        <v>0</v>
      </c>
      <c r="BZ13" s="118">
        <v>0</v>
      </c>
      <c r="CA13" s="118">
        <v>0</v>
      </c>
      <c r="CB13" s="118">
        <v>0</v>
      </c>
      <c r="CC13" s="118">
        <v>0</v>
      </c>
      <c r="CD13" s="118">
        <v>0.104</v>
      </c>
      <c r="CE13" s="118">
        <v>0</v>
      </c>
      <c r="CF13" s="118">
        <v>0</v>
      </c>
      <c r="CG13" s="118">
        <v>0.156</v>
      </c>
      <c r="CH13" s="118">
        <v>0.47599999999999998</v>
      </c>
      <c r="CI13" s="118">
        <v>0</v>
      </c>
      <c r="CJ13" s="118">
        <v>0</v>
      </c>
      <c r="CK13" s="118">
        <v>0</v>
      </c>
      <c r="CL13" s="118">
        <v>0</v>
      </c>
      <c r="CM13" s="118">
        <v>0</v>
      </c>
    </row>
    <row r="14" spans="1:91" x14ac:dyDescent="0.35">
      <c r="A14" s="145" t="s">
        <v>224</v>
      </c>
      <c r="B14" s="118">
        <v>-2</v>
      </c>
      <c r="C14" s="118">
        <v>-2</v>
      </c>
      <c r="D14" s="118">
        <v>-2</v>
      </c>
      <c r="E14" s="118">
        <v>-2</v>
      </c>
      <c r="F14" s="118">
        <v>-2</v>
      </c>
      <c r="G14" s="118">
        <v>-2</v>
      </c>
      <c r="H14" s="118">
        <v>-2</v>
      </c>
      <c r="I14" s="118">
        <v>-2</v>
      </c>
      <c r="J14" s="118">
        <v>-2</v>
      </c>
      <c r="K14" s="118">
        <v>-2</v>
      </c>
      <c r="L14" s="118">
        <v>-2</v>
      </c>
      <c r="M14" s="118">
        <v>-2</v>
      </c>
      <c r="N14" s="118">
        <v>-2</v>
      </c>
      <c r="O14" s="118">
        <v>-2</v>
      </c>
      <c r="P14" s="118">
        <v>-2</v>
      </c>
      <c r="Q14" s="118">
        <v>-2</v>
      </c>
      <c r="R14" s="118">
        <v>-2</v>
      </c>
      <c r="S14" s="118">
        <v>-2</v>
      </c>
      <c r="T14" s="118">
        <v>-2</v>
      </c>
      <c r="U14" s="118">
        <v>-2</v>
      </c>
      <c r="V14" s="118">
        <v>-2</v>
      </c>
      <c r="W14" s="118">
        <v>-2</v>
      </c>
      <c r="X14" s="118">
        <v>-2</v>
      </c>
      <c r="Y14" s="118">
        <v>-2</v>
      </c>
      <c r="Z14" s="118">
        <v>-2</v>
      </c>
      <c r="AA14" s="118">
        <v>-2</v>
      </c>
      <c r="AB14" s="118">
        <v>-2</v>
      </c>
      <c r="AC14" s="118">
        <v>-2</v>
      </c>
      <c r="AD14" s="118">
        <v>-2</v>
      </c>
      <c r="AE14" s="118">
        <v>-2</v>
      </c>
      <c r="AF14" s="118">
        <v>-2</v>
      </c>
      <c r="AG14" s="118">
        <v>-2</v>
      </c>
      <c r="AH14" s="118">
        <v>-2</v>
      </c>
      <c r="AI14" s="118">
        <v>-2</v>
      </c>
      <c r="AJ14" s="118">
        <v>-2</v>
      </c>
      <c r="AK14" s="118">
        <v>-2</v>
      </c>
      <c r="AL14" s="118">
        <v>-2</v>
      </c>
      <c r="AM14" s="118">
        <v>-2</v>
      </c>
      <c r="AN14" s="118">
        <v>-2</v>
      </c>
      <c r="AO14" s="118">
        <v>-2</v>
      </c>
      <c r="AP14" s="118">
        <v>-2</v>
      </c>
      <c r="AQ14" s="118">
        <v>-2</v>
      </c>
      <c r="AR14" s="118">
        <v>-2</v>
      </c>
      <c r="AS14" s="118">
        <v>-2</v>
      </c>
      <c r="AT14" s="118">
        <v>-2</v>
      </c>
      <c r="AU14" s="118">
        <v>-2</v>
      </c>
      <c r="AV14" s="118">
        <v>-2</v>
      </c>
      <c r="AW14" s="118">
        <v>-2</v>
      </c>
      <c r="AX14" s="118">
        <v>-2</v>
      </c>
      <c r="AY14" s="118">
        <v>-2</v>
      </c>
      <c r="AZ14" s="118">
        <v>-2</v>
      </c>
      <c r="BA14" s="118">
        <v>-2</v>
      </c>
      <c r="BB14" s="118">
        <v>-2</v>
      </c>
      <c r="BC14" s="118">
        <v>-2</v>
      </c>
      <c r="BD14" s="118">
        <v>-2</v>
      </c>
      <c r="BE14" s="118">
        <v>-2</v>
      </c>
      <c r="BF14" s="118">
        <v>-2</v>
      </c>
      <c r="BG14" s="118">
        <v>-2</v>
      </c>
      <c r="BH14" s="118">
        <v>-2</v>
      </c>
      <c r="BI14" s="118">
        <v>-2</v>
      </c>
      <c r="BJ14" s="118">
        <v>-2</v>
      </c>
      <c r="BK14" s="118">
        <v>-2</v>
      </c>
      <c r="BL14" s="118">
        <v>-2</v>
      </c>
      <c r="BM14" s="118">
        <v>-2</v>
      </c>
      <c r="BN14" s="118">
        <v>-2</v>
      </c>
      <c r="BO14" s="118">
        <v>-2</v>
      </c>
      <c r="BP14" s="118">
        <v>-2</v>
      </c>
      <c r="BQ14" s="118">
        <v>-2</v>
      </c>
      <c r="BR14" s="118">
        <v>-2</v>
      </c>
      <c r="BS14" s="118">
        <v>-2</v>
      </c>
      <c r="BT14" s="118">
        <v>-2</v>
      </c>
      <c r="BU14" s="118">
        <v>-2</v>
      </c>
      <c r="BV14" s="118">
        <v>-2</v>
      </c>
      <c r="BW14" s="118">
        <v>-2</v>
      </c>
      <c r="BX14" s="118">
        <v>-2</v>
      </c>
      <c r="BY14" s="118">
        <v>-2</v>
      </c>
      <c r="BZ14" s="118">
        <v>-2</v>
      </c>
      <c r="CA14" s="118">
        <v>-2</v>
      </c>
      <c r="CB14" s="118">
        <v>-2</v>
      </c>
      <c r="CC14" s="118">
        <v>-2</v>
      </c>
      <c r="CD14" s="118">
        <v>-2</v>
      </c>
      <c r="CE14" s="118">
        <v>-2</v>
      </c>
      <c r="CF14" s="118">
        <v>-2</v>
      </c>
      <c r="CG14" s="118">
        <v>-2</v>
      </c>
      <c r="CH14" s="118">
        <v>-2</v>
      </c>
      <c r="CI14" s="118">
        <v>-2</v>
      </c>
      <c r="CJ14" s="118">
        <v>-2</v>
      </c>
      <c r="CK14" s="118">
        <v>-2</v>
      </c>
      <c r="CL14" s="118">
        <v>-2</v>
      </c>
      <c r="CM14" s="118">
        <v>-2</v>
      </c>
    </row>
    <row r="15" spans="1:91" x14ac:dyDescent="0.35">
      <c r="A15" s="145" t="s">
        <v>225</v>
      </c>
      <c r="B15" s="118">
        <v>2.8000000000000001E-2</v>
      </c>
      <c r="C15" s="118">
        <v>0.13700000000000001</v>
      </c>
      <c r="D15" s="118">
        <v>2.8000000000000001E-2</v>
      </c>
      <c r="E15" s="118">
        <v>2.1000000000000001E-2</v>
      </c>
      <c r="F15" s="118">
        <v>7.2999999999999995E-2</v>
      </c>
      <c r="G15" s="118">
        <v>7.4999999999999997E-2</v>
      </c>
      <c r="H15" s="118">
        <v>0</v>
      </c>
      <c r="I15" s="118">
        <v>0</v>
      </c>
      <c r="J15" s="118">
        <v>0</v>
      </c>
      <c r="K15" s="118">
        <v>0</v>
      </c>
      <c r="L15" s="118">
        <v>5.6000000000000001E-2</v>
      </c>
      <c r="M15" s="118">
        <v>0.27400000000000002</v>
      </c>
      <c r="N15" s="118">
        <v>5.6000000000000001E-2</v>
      </c>
      <c r="O15" s="118">
        <v>4.1000000000000002E-2</v>
      </c>
      <c r="P15" s="118">
        <v>0.14599999999999999</v>
      </c>
      <c r="Q15" s="118">
        <v>0.15</v>
      </c>
      <c r="R15" s="118">
        <v>0</v>
      </c>
      <c r="S15" s="118">
        <v>0</v>
      </c>
      <c r="T15" s="118">
        <v>0</v>
      </c>
      <c r="U15" s="118">
        <v>0</v>
      </c>
      <c r="V15" s="118">
        <v>8.4000000000000005E-2</v>
      </c>
      <c r="W15" s="118">
        <v>0.41099999999999998</v>
      </c>
      <c r="X15" s="118">
        <v>8.5000000000000006E-2</v>
      </c>
      <c r="Y15" s="118">
        <v>6.2E-2</v>
      </c>
      <c r="Z15" s="118">
        <v>0.219</v>
      </c>
      <c r="AA15" s="118">
        <v>0.22500000000000001</v>
      </c>
      <c r="AB15" s="118">
        <v>0</v>
      </c>
      <c r="AC15" s="118">
        <v>0</v>
      </c>
      <c r="AD15" s="118">
        <v>0</v>
      </c>
      <c r="AE15" s="118">
        <v>0</v>
      </c>
      <c r="AF15" s="118">
        <v>0.113</v>
      </c>
      <c r="AG15" s="118">
        <v>0.54800000000000004</v>
      </c>
      <c r="AH15" s="118">
        <v>0.113</v>
      </c>
      <c r="AI15" s="118">
        <v>8.2000000000000003E-2</v>
      </c>
      <c r="AJ15" s="118">
        <v>0.29099999999999998</v>
      </c>
      <c r="AK15" s="118">
        <v>0.29899999999999999</v>
      </c>
      <c r="AL15" s="118">
        <v>0</v>
      </c>
      <c r="AM15" s="118">
        <v>0</v>
      </c>
      <c r="AN15" s="118">
        <v>0</v>
      </c>
      <c r="AO15" s="118">
        <v>0</v>
      </c>
      <c r="AP15" s="118">
        <v>0.14099999999999999</v>
      </c>
      <c r="AQ15" s="118">
        <v>0.68500000000000005</v>
      </c>
      <c r="AR15" s="118">
        <v>0.14099999999999999</v>
      </c>
      <c r="AS15" s="118">
        <v>0.10299999999999999</v>
      </c>
      <c r="AT15" s="118">
        <v>0.36399999999999999</v>
      </c>
      <c r="AU15" s="118">
        <v>0.374</v>
      </c>
      <c r="AV15" s="118">
        <v>0</v>
      </c>
      <c r="AW15" s="118">
        <v>0</v>
      </c>
      <c r="AX15" s="118">
        <v>0</v>
      </c>
      <c r="AY15" s="118">
        <v>0</v>
      </c>
      <c r="AZ15" s="118">
        <v>0.16900000000000001</v>
      </c>
      <c r="BA15" s="118">
        <v>0.82199999999999995</v>
      </c>
      <c r="BB15" s="118">
        <v>0.16900000000000001</v>
      </c>
      <c r="BC15" s="118">
        <v>0.123</v>
      </c>
      <c r="BD15" s="118">
        <v>0.437</v>
      </c>
      <c r="BE15" s="118">
        <v>0.44900000000000001</v>
      </c>
      <c r="BF15" s="118">
        <v>0</v>
      </c>
      <c r="BG15" s="118">
        <v>0</v>
      </c>
      <c r="BH15" s="118">
        <v>0</v>
      </c>
      <c r="BI15" s="118">
        <v>0</v>
      </c>
      <c r="BJ15" s="118">
        <v>0.19700000000000001</v>
      </c>
      <c r="BK15" s="118">
        <v>0.95899999999999996</v>
      </c>
      <c r="BL15" s="118">
        <v>0.19700000000000001</v>
      </c>
      <c r="BM15" s="118">
        <v>0.14399999999999999</v>
      </c>
      <c r="BN15" s="118">
        <v>0.51</v>
      </c>
      <c r="BO15" s="118">
        <v>0.52400000000000002</v>
      </c>
      <c r="BP15" s="118">
        <v>0</v>
      </c>
      <c r="BQ15" s="118">
        <v>0</v>
      </c>
      <c r="BR15" s="118">
        <v>0</v>
      </c>
      <c r="BS15" s="118">
        <v>0</v>
      </c>
      <c r="BT15" s="118">
        <v>0.22500000000000001</v>
      </c>
      <c r="BU15" s="118">
        <v>1.0960000000000001</v>
      </c>
      <c r="BV15" s="118">
        <v>0.22500000000000001</v>
      </c>
      <c r="BW15" s="118">
        <v>0.16400000000000001</v>
      </c>
      <c r="BX15" s="118">
        <v>0.58299999999999996</v>
      </c>
      <c r="BY15" s="118">
        <v>0.59899999999999998</v>
      </c>
      <c r="BZ15" s="118">
        <v>0</v>
      </c>
      <c r="CA15" s="118">
        <v>0</v>
      </c>
      <c r="CB15" s="118">
        <v>0</v>
      </c>
      <c r="CC15" s="118">
        <v>0</v>
      </c>
      <c r="CD15" s="118">
        <v>0.253</v>
      </c>
      <c r="CE15" s="118">
        <v>1.2330000000000001</v>
      </c>
      <c r="CF15" s="118">
        <v>0.254</v>
      </c>
      <c r="CG15" s="118">
        <v>0.185</v>
      </c>
      <c r="CH15" s="118">
        <v>0.65600000000000003</v>
      </c>
      <c r="CI15" s="118">
        <v>0.67400000000000004</v>
      </c>
      <c r="CJ15" s="118">
        <v>0</v>
      </c>
      <c r="CK15" s="118">
        <v>0</v>
      </c>
      <c r="CL15" s="118">
        <v>0</v>
      </c>
      <c r="CM15" s="118">
        <v>0</v>
      </c>
    </row>
    <row r="16" spans="1:91" x14ac:dyDescent="0.35">
      <c r="A16" s="145" t="s">
        <v>226</v>
      </c>
      <c r="B16" s="118">
        <v>7.8E-2</v>
      </c>
      <c r="C16" s="118">
        <v>0.13</v>
      </c>
      <c r="D16" s="118">
        <v>7.6999999999999999E-2</v>
      </c>
      <c r="E16" s="118">
        <v>7.0999999999999994E-2</v>
      </c>
      <c r="F16" s="118">
        <v>0.115</v>
      </c>
      <c r="G16" s="118">
        <v>0.154</v>
      </c>
      <c r="H16" s="118">
        <v>0</v>
      </c>
      <c r="I16" s="118">
        <v>0</v>
      </c>
      <c r="J16" s="118">
        <v>0</v>
      </c>
      <c r="K16" s="118">
        <v>0</v>
      </c>
      <c r="L16" s="118">
        <v>0.156</v>
      </c>
      <c r="M16" s="118">
        <v>0.26100000000000001</v>
      </c>
      <c r="N16" s="118">
        <v>0.153</v>
      </c>
      <c r="O16" s="118">
        <v>0.14299999999999999</v>
      </c>
      <c r="P16" s="118">
        <v>0.23100000000000001</v>
      </c>
      <c r="Q16" s="118">
        <v>0.308</v>
      </c>
      <c r="R16" s="118">
        <v>0</v>
      </c>
      <c r="S16" s="118">
        <v>0</v>
      </c>
      <c r="T16" s="118">
        <v>0</v>
      </c>
      <c r="U16" s="118">
        <v>0</v>
      </c>
      <c r="V16" s="118">
        <v>0.23400000000000001</v>
      </c>
      <c r="W16" s="118">
        <v>0.39100000000000001</v>
      </c>
      <c r="X16" s="118">
        <v>0.23</v>
      </c>
      <c r="Y16" s="118">
        <v>0.214</v>
      </c>
      <c r="Z16" s="118">
        <v>0.34599999999999997</v>
      </c>
      <c r="AA16" s="118">
        <v>0.46200000000000002</v>
      </c>
      <c r="AB16" s="118">
        <v>0</v>
      </c>
      <c r="AC16" s="118">
        <v>0</v>
      </c>
      <c r="AD16" s="118">
        <v>0</v>
      </c>
      <c r="AE16" s="118">
        <v>0</v>
      </c>
      <c r="AF16" s="118">
        <v>0.312</v>
      </c>
      <c r="AG16" s="118">
        <v>0.52200000000000002</v>
      </c>
      <c r="AH16" s="118">
        <v>0.307</v>
      </c>
      <c r="AI16" s="118">
        <v>0.28499999999999998</v>
      </c>
      <c r="AJ16" s="118">
        <v>0.46200000000000002</v>
      </c>
      <c r="AK16" s="118">
        <v>0.61499999999999999</v>
      </c>
      <c r="AL16" s="118">
        <v>0</v>
      </c>
      <c r="AM16" s="118">
        <v>0</v>
      </c>
      <c r="AN16" s="118">
        <v>0</v>
      </c>
      <c r="AO16" s="118">
        <v>0</v>
      </c>
      <c r="AP16" s="118">
        <v>0.38900000000000001</v>
      </c>
      <c r="AQ16" s="118">
        <v>0.65200000000000002</v>
      </c>
      <c r="AR16" s="118">
        <v>0.38300000000000001</v>
      </c>
      <c r="AS16" s="118">
        <v>0.35599999999999998</v>
      </c>
      <c r="AT16" s="118">
        <v>0.57699999999999996</v>
      </c>
      <c r="AU16" s="118">
        <v>0.76900000000000002</v>
      </c>
      <c r="AV16" s="118">
        <v>0</v>
      </c>
      <c r="AW16" s="118">
        <v>0</v>
      </c>
      <c r="AX16" s="118">
        <v>0</v>
      </c>
      <c r="AY16" s="118">
        <v>0</v>
      </c>
      <c r="AZ16" s="118">
        <v>0.46700000000000003</v>
      </c>
      <c r="BA16" s="118">
        <v>0.78200000000000003</v>
      </c>
      <c r="BB16" s="118">
        <v>0.46</v>
      </c>
      <c r="BC16" s="118">
        <v>0.42799999999999999</v>
      </c>
      <c r="BD16" s="118">
        <v>0.69299999999999995</v>
      </c>
      <c r="BE16" s="118">
        <v>0.92300000000000004</v>
      </c>
      <c r="BF16" s="118">
        <v>0</v>
      </c>
      <c r="BG16" s="118">
        <v>0</v>
      </c>
      <c r="BH16" s="118">
        <v>0</v>
      </c>
      <c r="BI16" s="118">
        <v>0</v>
      </c>
      <c r="BJ16" s="118">
        <v>0.54500000000000004</v>
      </c>
      <c r="BK16" s="118">
        <v>0.91300000000000003</v>
      </c>
      <c r="BL16" s="118">
        <v>0.53700000000000003</v>
      </c>
      <c r="BM16" s="118">
        <v>0.499</v>
      </c>
      <c r="BN16" s="118">
        <v>0.80800000000000005</v>
      </c>
      <c r="BO16" s="118">
        <v>1.077</v>
      </c>
      <c r="BP16" s="118">
        <v>0</v>
      </c>
      <c r="BQ16" s="118">
        <v>0</v>
      </c>
      <c r="BR16" s="118">
        <v>0</v>
      </c>
      <c r="BS16" s="118">
        <v>0</v>
      </c>
      <c r="BT16" s="118">
        <v>0.623</v>
      </c>
      <c r="BU16" s="118">
        <v>1.0429999999999999</v>
      </c>
      <c r="BV16" s="118">
        <v>0.61299999999999999</v>
      </c>
      <c r="BW16" s="118">
        <v>0.56999999999999995</v>
      </c>
      <c r="BX16" s="118">
        <v>0.92400000000000004</v>
      </c>
      <c r="BY16" s="118">
        <v>1.2310000000000001</v>
      </c>
      <c r="BZ16" s="118">
        <v>0</v>
      </c>
      <c r="CA16" s="118">
        <v>0</v>
      </c>
      <c r="CB16" s="118">
        <v>0</v>
      </c>
      <c r="CC16" s="118">
        <v>0</v>
      </c>
      <c r="CD16" s="118">
        <v>0.70099999999999996</v>
      </c>
      <c r="CE16" s="118">
        <v>1.1739999999999999</v>
      </c>
      <c r="CF16" s="118">
        <v>0.69</v>
      </c>
      <c r="CG16" s="118">
        <v>0.64100000000000001</v>
      </c>
      <c r="CH16" s="118">
        <v>1.0389999999999999</v>
      </c>
      <c r="CI16" s="118">
        <v>1.385</v>
      </c>
      <c r="CJ16" s="118">
        <v>0</v>
      </c>
      <c r="CK16" s="118">
        <v>0</v>
      </c>
      <c r="CL16" s="118">
        <v>0</v>
      </c>
      <c r="CM16" s="118">
        <v>0</v>
      </c>
    </row>
    <row r="17" spans="1:91" x14ac:dyDescent="0.35">
      <c r="A17" s="145" t="s">
        <v>227</v>
      </c>
      <c r="B17" s="118">
        <v>0.05</v>
      </c>
      <c r="C17" s="118">
        <v>0.108</v>
      </c>
      <c r="D17" s="118">
        <v>4.1000000000000002E-2</v>
      </c>
      <c r="E17" s="118">
        <v>2.1000000000000001E-2</v>
      </c>
      <c r="F17" s="118">
        <v>7.4999999999999997E-2</v>
      </c>
      <c r="G17" s="118">
        <v>8.7999999999999995E-2</v>
      </c>
      <c r="H17" s="118">
        <v>0</v>
      </c>
      <c r="I17" s="118">
        <v>0</v>
      </c>
      <c r="J17" s="118">
        <v>0</v>
      </c>
      <c r="K17" s="118">
        <v>0</v>
      </c>
      <c r="L17" s="118">
        <v>0.1</v>
      </c>
      <c r="M17" s="118">
        <v>0.216</v>
      </c>
      <c r="N17" s="118">
        <v>8.2000000000000003E-2</v>
      </c>
      <c r="O17" s="118">
        <v>4.1000000000000002E-2</v>
      </c>
      <c r="P17" s="118">
        <v>0.151</v>
      </c>
      <c r="Q17" s="118">
        <v>0.17599999999999999</v>
      </c>
      <c r="R17" s="118">
        <v>0</v>
      </c>
      <c r="S17" s="118">
        <v>0</v>
      </c>
      <c r="T17" s="118">
        <v>0</v>
      </c>
      <c r="U17" s="118">
        <v>0</v>
      </c>
      <c r="V17" s="118">
        <v>0.14899999999999999</v>
      </c>
      <c r="W17" s="118">
        <v>0.32400000000000001</v>
      </c>
      <c r="X17" s="118">
        <v>0.124</v>
      </c>
      <c r="Y17" s="118">
        <v>6.2E-2</v>
      </c>
      <c r="Z17" s="118">
        <v>0.22600000000000001</v>
      </c>
      <c r="AA17" s="118">
        <v>0.26400000000000001</v>
      </c>
      <c r="AB17" s="118">
        <v>0</v>
      </c>
      <c r="AC17" s="118">
        <v>0</v>
      </c>
      <c r="AD17" s="118">
        <v>0</v>
      </c>
      <c r="AE17" s="118">
        <v>0</v>
      </c>
      <c r="AF17" s="118">
        <v>0.19900000000000001</v>
      </c>
      <c r="AG17" s="118">
        <v>0.432</v>
      </c>
      <c r="AH17" s="118">
        <v>0.16500000000000001</v>
      </c>
      <c r="AI17" s="118">
        <v>8.2000000000000003E-2</v>
      </c>
      <c r="AJ17" s="118">
        <v>0.30099999999999999</v>
      </c>
      <c r="AK17" s="118">
        <v>0.35299999999999998</v>
      </c>
      <c r="AL17" s="118">
        <v>0</v>
      </c>
      <c r="AM17" s="118">
        <v>0</v>
      </c>
      <c r="AN17" s="118">
        <v>0</v>
      </c>
      <c r="AO17" s="118">
        <v>0</v>
      </c>
      <c r="AP17" s="118">
        <v>0.249</v>
      </c>
      <c r="AQ17" s="118">
        <v>0.54</v>
      </c>
      <c r="AR17" s="118">
        <v>0.20599999999999999</v>
      </c>
      <c r="AS17" s="118">
        <v>0.10299999999999999</v>
      </c>
      <c r="AT17" s="118">
        <v>0.377</v>
      </c>
      <c r="AU17" s="118">
        <v>0.441</v>
      </c>
      <c r="AV17" s="118">
        <v>0</v>
      </c>
      <c r="AW17" s="118">
        <v>0</v>
      </c>
      <c r="AX17" s="118">
        <v>0</v>
      </c>
      <c r="AY17" s="118">
        <v>0</v>
      </c>
      <c r="AZ17" s="118">
        <v>0.29899999999999999</v>
      </c>
      <c r="BA17" s="118">
        <v>0.64800000000000002</v>
      </c>
      <c r="BB17" s="118">
        <v>0.247</v>
      </c>
      <c r="BC17" s="118">
        <v>0.123</v>
      </c>
      <c r="BD17" s="118">
        <v>0.45200000000000001</v>
      </c>
      <c r="BE17" s="118">
        <v>0.52900000000000003</v>
      </c>
      <c r="BF17" s="118">
        <v>0</v>
      </c>
      <c r="BG17" s="118">
        <v>0</v>
      </c>
      <c r="BH17" s="118">
        <v>0</v>
      </c>
      <c r="BI17" s="118">
        <v>0</v>
      </c>
      <c r="BJ17" s="118">
        <v>0.34799999999999998</v>
      </c>
      <c r="BK17" s="118">
        <v>0.75600000000000001</v>
      </c>
      <c r="BL17" s="118">
        <v>0.28799999999999998</v>
      </c>
      <c r="BM17" s="118">
        <v>0.14399999999999999</v>
      </c>
      <c r="BN17" s="118">
        <v>0.52800000000000002</v>
      </c>
      <c r="BO17" s="118">
        <v>0.61699999999999999</v>
      </c>
      <c r="BP17" s="118">
        <v>0</v>
      </c>
      <c r="BQ17" s="118">
        <v>0</v>
      </c>
      <c r="BR17" s="118">
        <v>0</v>
      </c>
      <c r="BS17" s="118">
        <v>0</v>
      </c>
      <c r="BT17" s="118">
        <v>0.39800000000000002</v>
      </c>
      <c r="BU17" s="118">
        <v>0.86499999999999999</v>
      </c>
      <c r="BV17" s="118">
        <v>0.32900000000000001</v>
      </c>
      <c r="BW17" s="118">
        <v>0.16400000000000001</v>
      </c>
      <c r="BX17" s="118">
        <v>0.60299999999999998</v>
      </c>
      <c r="BY17" s="118">
        <v>0.70499999999999996</v>
      </c>
      <c r="BZ17" s="118">
        <v>0</v>
      </c>
      <c r="CA17" s="118">
        <v>0</v>
      </c>
      <c r="CB17" s="118">
        <v>0</v>
      </c>
      <c r="CC17" s="118">
        <v>0</v>
      </c>
      <c r="CD17" s="118">
        <v>0.44800000000000001</v>
      </c>
      <c r="CE17" s="118">
        <v>0.97299999999999998</v>
      </c>
      <c r="CF17" s="118">
        <v>0.371</v>
      </c>
      <c r="CG17" s="118">
        <v>0.185</v>
      </c>
      <c r="CH17" s="118">
        <v>0.67800000000000005</v>
      </c>
      <c r="CI17" s="118">
        <v>0.79300000000000004</v>
      </c>
      <c r="CJ17" s="118">
        <v>0</v>
      </c>
      <c r="CK17" s="118">
        <v>0</v>
      </c>
      <c r="CL17" s="118">
        <v>0</v>
      </c>
      <c r="CM17" s="118">
        <v>0</v>
      </c>
    </row>
    <row r="18" spans="1:91" x14ac:dyDescent="0.35">
      <c r="A18" s="145" t="s">
        <v>228</v>
      </c>
      <c r="B18" s="118">
        <v>2.1999999999999999E-2</v>
      </c>
      <c r="C18" s="118">
        <v>0.32600000000000001</v>
      </c>
      <c r="D18" s="118">
        <v>8.0000000000000002E-3</v>
      </c>
      <c r="E18" s="118">
        <v>0.01</v>
      </c>
      <c r="F18" s="118">
        <v>3.5000000000000003E-2</v>
      </c>
      <c r="G18" s="118">
        <v>4.2000000000000003E-2</v>
      </c>
      <c r="H18" s="118">
        <v>0</v>
      </c>
      <c r="I18" s="118">
        <v>0</v>
      </c>
      <c r="J18" s="118">
        <v>0</v>
      </c>
      <c r="K18" s="118">
        <v>0</v>
      </c>
      <c r="L18" s="118">
        <v>4.4999999999999998E-2</v>
      </c>
      <c r="M18" s="118">
        <v>0.65100000000000002</v>
      </c>
      <c r="N18" s="118">
        <v>1.4999999999999999E-2</v>
      </c>
      <c r="O18" s="118">
        <v>2.1000000000000001E-2</v>
      </c>
      <c r="P18" s="118">
        <v>7.0999999999999994E-2</v>
      </c>
      <c r="Q18" s="118">
        <v>8.4000000000000005E-2</v>
      </c>
      <c r="R18" s="118">
        <v>0</v>
      </c>
      <c r="S18" s="118">
        <v>0</v>
      </c>
      <c r="T18" s="118">
        <v>0</v>
      </c>
      <c r="U18" s="118">
        <v>0</v>
      </c>
      <c r="V18" s="118">
        <v>6.7000000000000004E-2</v>
      </c>
      <c r="W18" s="118">
        <v>0.97699999999999998</v>
      </c>
      <c r="X18" s="118">
        <v>2.3E-2</v>
      </c>
      <c r="Y18" s="118">
        <v>3.1E-2</v>
      </c>
      <c r="Z18" s="118">
        <v>0.106</v>
      </c>
      <c r="AA18" s="118">
        <v>0.126</v>
      </c>
      <c r="AB18" s="118">
        <v>0</v>
      </c>
      <c r="AC18" s="118">
        <v>0</v>
      </c>
      <c r="AD18" s="118">
        <v>0</v>
      </c>
      <c r="AE18" s="118">
        <v>0</v>
      </c>
      <c r="AF18" s="118">
        <v>0.09</v>
      </c>
      <c r="AG18" s="118">
        <v>1.302</v>
      </c>
      <c r="AH18" s="118">
        <v>3.1E-2</v>
      </c>
      <c r="AI18" s="118">
        <v>4.1000000000000002E-2</v>
      </c>
      <c r="AJ18" s="118">
        <v>0.14099999999999999</v>
      </c>
      <c r="AK18" s="118">
        <v>0.16700000000000001</v>
      </c>
      <c r="AL18" s="118">
        <v>0</v>
      </c>
      <c r="AM18" s="118">
        <v>0</v>
      </c>
      <c r="AN18" s="118">
        <v>0</v>
      </c>
      <c r="AO18" s="118">
        <v>0</v>
      </c>
      <c r="AP18" s="118">
        <v>0.112</v>
      </c>
      <c r="AQ18" s="118">
        <v>1.6279999999999999</v>
      </c>
      <c r="AR18" s="118">
        <v>3.9E-2</v>
      </c>
      <c r="AS18" s="118">
        <v>5.0999999999999997E-2</v>
      </c>
      <c r="AT18" s="118">
        <v>0.17599999999999999</v>
      </c>
      <c r="AU18" s="118">
        <v>0.20899999999999999</v>
      </c>
      <c r="AV18" s="118">
        <v>0</v>
      </c>
      <c r="AW18" s="118">
        <v>0</v>
      </c>
      <c r="AX18" s="118">
        <v>0</v>
      </c>
      <c r="AY18" s="118">
        <v>0</v>
      </c>
      <c r="AZ18" s="118">
        <v>0.13400000000000001</v>
      </c>
      <c r="BA18" s="118">
        <v>1.9530000000000001</v>
      </c>
      <c r="BB18" s="118">
        <v>4.5999999999999999E-2</v>
      </c>
      <c r="BC18" s="118">
        <v>6.2E-2</v>
      </c>
      <c r="BD18" s="118">
        <v>0.21199999999999999</v>
      </c>
      <c r="BE18" s="118">
        <v>0.251</v>
      </c>
      <c r="BF18" s="118">
        <v>0</v>
      </c>
      <c r="BG18" s="118">
        <v>0</v>
      </c>
      <c r="BH18" s="118">
        <v>0</v>
      </c>
      <c r="BI18" s="118">
        <v>0</v>
      </c>
      <c r="BJ18" s="118">
        <v>0.157</v>
      </c>
      <c r="BK18" s="118">
        <v>2.2789999999999999</v>
      </c>
      <c r="BL18" s="118">
        <v>5.3999999999999999E-2</v>
      </c>
      <c r="BM18" s="118">
        <v>7.1999999999999995E-2</v>
      </c>
      <c r="BN18" s="118">
        <v>0.247</v>
      </c>
      <c r="BO18" s="118">
        <v>0.29299999999999998</v>
      </c>
      <c r="BP18" s="118">
        <v>0</v>
      </c>
      <c r="BQ18" s="118">
        <v>0</v>
      </c>
      <c r="BR18" s="118">
        <v>0</v>
      </c>
      <c r="BS18" s="118">
        <v>0</v>
      </c>
      <c r="BT18" s="118">
        <v>0.17899999999999999</v>
      </c>
      <c r="BU18" s="118">
        <v>2.605</v>
      </c>
      <c r="BV18" s="118">
        <v>6.2E-2</v>
      </c>
      <c r="BW18" s="118">
        <v>8.2000000000000003E-2</v>
      </c>
      <c r="BX18" s="118">
        <v>0.28199999999999997</v>
      </c>
      <c r="BY18" s="118">
        <v>0.33500000000000002</v>
      </c>
      <c r="BZ18" s="118">
        <v>0</v>
      </c>
      <c r="CA18" s="118">
        <v>0</v>
      </c>
      <c r="CB18" s="118">
        <v>0</v>
      </c>
      <c r="CC18" s="118">
        <v>0</v>
      </c>
      <c r="CD18" s="118">
        <v>0.20100000000000001</v>
      </c>
      <c r="CE18" s="118">
        <v>2.93</v>
      </c>
      <c r="CF18" s="118">
        <v>7.0000000000000007E-2</v>
      </c>
      <c r="CG18" s="118">
        <v>9.1999999999999998E-2</v>
      </c>
      <c r="CH18" s="118">
        <v>0.318</v>
      </c>
      <c r="CI18" s="118">
        <v>0.377</v>
      </c>
      <c r="CJ18" s="118">
        <v>0</v>
      </c>
      <c r="CK18" s="118">
        <v>0</v>
      </c>
      <c r="CL18" s="118">
        <v>0</v>
      </c>
      <c r="CM18" s="118">
        <v>0</v>
      </c>
    </row>
    <row r="19" spans="1:91" x14ac:dyDescent="0.35">
      <c r="A19" s="145" t="s">
        <v>229</v>
      </c>
      <c r="B19" s="118">
        <v>0.121</v>
      </c>
      <c r="C19" s="118">
        <v>0.317</v>
      </c>
      <c r="D19" s="118">
        <v>0.11799999999999999</v>
      </c>
      <c r="E19" s="118">
        <v>0.115</v>
      </c>
      <c r="F19" s="118">
        <v>4.9000000000000002E-2</v>
      </c>
      <c r="G19" s="118">
        <v>0.63700000000000001</v>
      </c>
      <c r="H19" s="118">
        <v>0</v>
      </c>
      <c r="I19" s="118">
        <v>0</v>
      </c>
      <c r="J19" s="118">
        <v>0</v>
      </c>
      <c r="K19" s="118">
        <v>0</v>
      </c>
      <c r="L19" s="118">
        <v>0.24099999999999999</v>
      </c>
      <c r="M19" s="118">
        <v>0.63400000000000001</v>
      </c>
      <c r="N19" s="118">
        <v>0.23599999999999999</v>
      </c>
      <c r="O19" s="118">
        <v>0.23</v>
      </c>
      <c r="P19" s="118">
        <v>9.8000000000000004E-2</v>
      </c>
      <c r="Q19" s="118">
        <v>1.2729999999999999</v>
      </c>
      <c r="R19" s="118">
        <v>0</v>
      </c>
      <c r="S19" s="118">
        <v>0</v>
      </c>
      <c r="T19" s="118">
        <v>0</v>
      </c>
      <c r="U19" s="118">
        <v>0</v>
      </c>
      <c r="V19" s="118">
        <v>0.36199999999999999</v>
      </c>
      <c r="W19" s="118">
        <v>0.95</v>
      </c>
      <c r="X19" s="118">
        <v>0.35499999999999998</v>
      </c>
      <c r="Y19" s="118">
        <v>0.34399999999999997</v>
      </c>
      <c r="Z19" s="118">
        <v>0.14599999999999999</v>
      </c>
      <c r="AA19" s="118">
        <v>1.91</v>
      </c>
      <c r="AB19" s="118">
        <v>0</v>
      </c>
      <c r="AC19" s="118">
        <v>0</v>
      </c>
      <c r="AD19" s="118">
        <v>0</v>
      </c>
      <c r="AE19" s="118">
        <v>0</v>
      </c>
      <c r="AF19" s="118">
        <v>0.48299999999999998</v>
      </c>
      <c r="AG19" s="118">
        <v>1.2669999999999999</v>
      </c>
      <c r="AH19" s="118">
        <v>0.47299999999999998</v>
      </c>
      <c r="AI19" s="118">
        <v>0.45900000000000002</v>
      </c>
      <c r="AJ19" s="118">
        <v>0.19500000000000001</v>
      </c>
      <c r="AK19" s="118">
        <v>2.5459999999999998</v>
      </c>
      <c r="AL19" s="118">
        <v>0</v>
      </c>
      <c r="AM19" s="118">
        <v>0</v>
      </c>
      <c r="AN19" s="118">
        <v>0</v>
      </c>
      <c r="AO19" s="118">
        <v>0</v>
      </c>
      <c r="AP19" s="118">
        <v>0.60399999999999998</v>
      </c>
      <c r="AQ19" s="118">
        <v>1.5840000000000001</v>
      </c>
      <c r="AR19" s="118">
        <v>0.59099999999999997</v>
      </c>
      <c r="AS19" s="118">
        <v>0.57399999999999995</v>
      </c>
      <c r="AT19" s="118">
        <v>0.24399999999999999</v>
      </c>
      <c r="AU19" s="118">
        <v>3.1829999999999998</v>
      </c>
      <c r="AV19" s="118">
        <v>0</v>
      </c>
      <c r="AW19" s="118">
        <v>0</v>
      </c>
      <c r="AX19" s="118">
        <v>0</v>
      </c>
      <c r="AY19" s="118">
        <v>0</v>
      </c>
      <c r="AZ19" s="118">
        <v>0.72399999999999998</v>
      </c>
      <c r="BA19" s="118">
        <v>1.901</v>
      </c>
      <c r="BB19" s="118">
        <v>0.70899999999999996</v>
      </c>
      <c r="BC19" s="118">
        <v>0.68899999999999995</v>
      </c>
      <c r="BD19" s="118">
        <v>0.29299999999999998</v>
      </c>
      <c r="BE19" s="118">
        <v>3.82</v>
      </c>
      <c r="BF19" s="118">
        <v>0</v>
      </c>
      <c r="BG19" s="118">
        <v>0</v>
      </c>
      <c r="BH19" s="118">
        <v>0</v>
      </c>
      <c r="BI19" s="118">
        <v>0</v>
      </c>
      <c r="BJ19" s="118">
        <v>0.84499999999999997</v>
      </c>
      <c r="BK19" s="118">
        <v>2.218</v>
      </c>
      <c r="BL19" s="118">
        <v>0.82799999999999996</v>
      </c>
      <c r="BM19" s="118">
        <v>0.80300000000000005</v>
      </c>
      <c r="BN19" s="118">
        <v>0.34100000000000003</v>
      </c>
      <c r="BO19" s="118">
        <v>4.4560000000000004</v>
      </c>
      <c r="BP19" s="118">
        <v>0</v>
      </c>
      <c r="BQ19" s="118">
        <v>0</v>
      </c>
      <c r="BR19" s="118">
        <v>0</v>
      </c>
      <c r="BS19" s="118">
        <v>0</v>
      </c>
      <c r="BT19" s="118">
        <v>0.96599999999999997</v>
      </c>
      <c r="BU19" s="118">
        <v>2.5350000000000001</v>
      </c>
      <c r="BV19" s="118">
        <v>0.94599999999999995</v>
      </c>
      <c r="BW19" s="118">
        <v>0.91800000000000004</v>
      </c>
      <c r="BX19" s="118">
        <v>0.39</v>
      </c>
      <c r="BY19" s="118">
        <v>5.093</v>
      </c>
      <c r="BZ19" s="118">
        <v>0</v>
      </c>
      <c r="CA19" s="118">
        <v>0</v>
      </c>
      <c r="CB19" s="118">
        <v>0</v>
      </c>
      <c r="CC19" s="118">
        <v>0</v>
      </c>
      <c r="CD19" s="118">
        <v>1.0860000000000001</v>
      </c>
      <c r="CE19" s="118">
        <v>2.851</v>
      </c>
      <c r="CF19" s="118">
        <v>1.0640000000000001</v>
      </c>
      <c r="CG19" s="118">
        <v>1.0329999999999999</v>
      </c>
      <c r="CH19" s="118">
        <v>0.439</v>
      </c>
      <c r="CI19" s="118">
        <v>5.73</v>
      </c>
      <c r="CJ19" s="118">
        <v>0</v>
      </c>
      <c r="CK19" s="118">
        <v>0</v>
      </c>
      <c r="CL19" s="118">
        <v>0</v>
      </c>
      <c r="CM19" s="118">
        <v>0</v>
      </c>
    </row>
    <row r="20" spans="1:91" x14ac:dyDescent="0.35">
      <c r="A20" s="145" t="s">
        <v>230</v>
      </c>
      <c r="B20" s="118">
        <v>3.6999999999999998E-2</v>
      </c>
      <c r="C20" s="118">
        <v>0.14000000000000001</v>
      </c>
      <c r="D20" s="118">
        <v>5.3999999999999999E-2</v>
      </c>
      <c r="E20" s="118">
        <v>4.9000000000000002E-2</v>
      </c>
      <c r="F20" s="118">
        <v>8.9999999999999993E-3</v>
      </c>
      <c r="G20" s="118">
        <v>6.9000000000000006E-2</v>
      </c>
      <c r="H20" s="118">
        <v>0</v>
      </c>
      <c r="I20" s="118">
        <v>0</v>
      </c>
      <c r="J20" s="118">
        <v>0</v>
      </c>
      <c r="K20" s="118">
        <v>0</v>
      </c>
      <c r="L20" s="118">
        <v>7.3999999999999996E-2</v>
      </c>
      <c r="M20" s="118">
        <v>0.28000000000000003</v>
      </c>
      <c r="N20" s="118">
        <v>0.109</v>
      </c>
      <c r="O20" s="118">
        <v>9.8000000000000004E-2</v>
      </c>
      <c r="P20" s="118">
        <v>1.7999999999999999E-2</v>
      </c>
      <c r="Q20" s="118">
        <v>0.13800000000000001</v>
      </c>
      <c r="R20" s="118">
        <v>0</v>
      </c>
      <c r="S20" s="118">
        <v>0</v>
      </c>
      <c r="T20" s="118">
        <v>0</v>
      </c>
      <c r="U20" s="118">
        <v>0</v>
      </c>
      <c r="V20" s="118">
        <v>0.112</v>
      </c>
      <c r="W20" s="118">
        <v>0.42</v>
      </c>
      <c r="X20" s="118">
        <v>0.16300000000000001</v>
      </c>
      <c r="Y20" s="118">
        <v>0.14599999999999999</v>
      </c>
      <c r="Z20" s="118">
        <v>2.7E-2</v>
      </c>
      <c r="AA20" s="118">
        <v>0.20599999999999999</v>
      </c>
      <c r="AB20" s="118">
        <v>0</v>
      </c>
      <c r="AC20" s="118">
        <v>0</v>
      </c>
      <c r="AD20" s="118">
        <v>0</v>
      </c>
      <c r="AE20" s="118">
        <v>0</v>
      </c>
      <c r="AF20" s="118">
        <v>0.14899999999999999</v>
      </c>
      <c r="AG20" s="118">
        <v>0.56000000000000005</v>
      </c>
      <c r="AH20" s="118">
        <v>0.217</v>
      </c>
      <c r="AI20" s="118">
        <v>0.19500000000000001</v>
      </c>
      <c r="AJ20" s="118">
        <v>3.5999999999999997E-2</v>
      </c>
      <c r="AK20" s="118">
        <v>0.27500000000000002</v>
      </c>
      <c r="AL20" s="118">
        <v>0</v>
      </c>
      <c r="AM20" s="118">
        <v>0</v>
      </c>
      <c r="AN20" s="118">
        <v>0</v>
      </c>
      <c r="AO20" s="118">
        <v>0</v>
      </c>
      <c r="AP20" s="118">
        <v>0.186</v>
      </c>
      <c r="AQ20" s="118">
        <v>0.69899999999999995</v>
      </c>
      <c r="AR20" s="118">
        <v>0.27100000000000002</v>
      </c>
      <c r="AS20" s="118">
        <v>0.24399999999999999</v>
      </c>
      <c r="AT20" s="118">
        <v>4.4999999999999998E-2</v>
      </c>
      <c r="AU20" s="118">
        <v>0.34399999999999997</v>
      </c>
      <c r="AV20" s="118">
        <v>0</v>
      </c>
      <c r="AW20" s="118">
        <v>0</v>
      </c>
      <c r="AX20" s="118">
        <v>0</v>
      </c>
      <c r="AY20" s="118">
        <v>0</v>
      </c>
      <c r="AZ20" s="118">
        <v>0.223</v>
      </c>
      <c r="BA20" s="118">
        <v>0.83899999999999997</v>
      </c>
      <c r="BB20" s="118">
        <v>0.32600000000000001</v>
      </c>
      <c r="BC20" s="118">
        <v>0.29299999999999998</v>
      </c>
      <c r="BD20" s="118">
        <v>5.3999999999999999E-2</v>
      </c>
      <c r="BE20" s="118">
        <v>0.41299999999999998</v>
      </c>
      <c r="BF20" s="118">
        <v>0</v>
      </c>
      <c r="BG20" s="118">
        <v>0</v>
      </c>
      <c r="BH20" s="118">
        <v>0</v>
      </c>
      <c r="BI20" s="118">
        <v>0</v>
      </c>
      <c r="BJ20" s="118">
        <v>0.26100000000000001</v>
      </c>
      <c r="BK20" s="118">
        <v>0.97899999999999998</v>
      </c>
      <c r="BL20" s="118">
        <v>0.38</v>
      </c>
      <c r="BM20" s="118">
        <v>0.34200000000000003</v>
      </c>
      <c r="BN20" s="118">
        <v>6.3E-2</v>
      </c>
      <c r="BO20" s="118">
        <v>0.48099999999999998</v>
      </c>
      <c r="BP20" s="118">
        <v>0</v>
      </c>
      <c r="BQ20" s="118">
        <v>0</v>
      </c>
      <c r="BR20" s="118">
        <v>0</v>
      </c>
      <c r="BS20" s="118">
        <v>0</v>
      </c>
      <c r="BT20" s="118">
        <v>0.29799999999999999</v>
      </c>
      <c r="BU20" s="118">
        <v>1.119</v>
      </c>
      <c r="BV20" s="118">
        <v>0.434</v>
      </c>
      <c r="BW20" s="118">
        <v>0.39100000000000001</v>
      </c>
      <c r="BX20" s="118">
        <v>7.1999999999999995E-2</v>
      </c>
      <c r="BY20" s="118">
        <v>0.55000000000000004</v>
      </c>
      <c r="BZ20" s="118">
        <v>0</v>
      </c>
      <c r="CA20" s="118">
        <v>0</v>
      </c>
      <c r="CB20" s="118">
        <v>0</v>
      </c>
      <c r="CC20" s="118">
        <v>0</v>
      </c>
      <c r="CD20" s="118">
        <v>0.33500000000000002</v>
      </c>
      <c r="CE20" s="118">
        <v>1.2589999999999999</v>
      </c>
      <c r="CF20" s="118">
        <v>0.48899999999999999</v>
      </c>
      <c r="CG20" s="118">
        <v>0.439</v>
      </c>
      <c r="CH20" s="118">
        <v>8.1000000000000003E-2</v>
      </c>
      <c r="CI20" s="118">
        <v>0.61899999999999999</v>
      </c>
      <c r="CJ20" s="118">
        <v>0</v>
      </c>
      <c r="CK20" s="118">
        <v>0</v>
      </c>
      <c r="CL20" s="118">
        <v>0</v>
      </c>
      <c r="CM20" s="118">
        <v>0</v>
      </c>
    </row>
    <row r="21" spans="1:91" x14ac:dyDescent="0.35">
      <c r="A21" s="145" t="s">
        <v>231</v>
      </c>
      <c r="B21" s="118">
        <v>0.20499999999999999</v>
      </c>
      <c r="C21" s="118">
        <v>0</v>
      </c>
      <c r="D21" s="118">
        <v>0</v>
      </c>
      <c r="E21" s="118">
        <v>0.11799999999999999</v>
      </c>
      <c r="F21" s="118">
        <v>0</v>
      </c>
      <c r="G21" s="118">
        <v>0.1</v>
      </c>
      <c r="H21" s="118">
        <v>0</v>
      </c>
      <c r="I21" s="118">
        <v>0</v>
      </c>
      <c r="J21" s="118">
        <v>0</v>
      </c>
      <c r="K21" s="118">
        <v>0</v>
      </c>
      <c r="L21" s="118">
        <v>0.40899999999999997</v>
      </c>
      <c r="M21" s="118">
        <v>0</v>
      </c>
      <c r="N21" s="118">
        <v>0</v>
      </c>
      <c r="O21" s="118">
        <v>0.23599999999999999</v>
      </c>
      <c r="P21" s="118">
        <v>0</v>
      </c>
      <c r="Q21" s="118">
        <v>0.2</v>
      </c>
      <c r="R21" s="118">
        <v>0</v>
      </c>
      <c r="S21" s="118">
        <v>0</v>
      </c>
      <c r="T21" s="118">
        <v>0</v>
      </c>
      <c r="U21" s="118">
        <v>0</v>
      </c>
      <c r="V21" s="118">
        <v>0.61399999999999999</v>
      </c>
      <c r="W21" s="118">
        <v>0</v>
      </c>
      <c r="X21" s="118">
        <v>0</v>
      </c>
      <c r="Y21" s="118">
        <v>0.35399999999999998</v>
      </c>
      <c r="Z21" s="118">
        <v>0</v>
      </c>
      <c r="AA21" s="118">
        <v>0.3</v>
      </c>
      <c r="AB21" s="118">
        <v>0</v>
      </c>
      <c r="AC21" s="118">
        <v>0</v>
      </c>
      <c r="AD21" s="118">
        <v>0</v>
      </c>
      <c r="AE21" s="118">
        <v>0</v>
      </c>
      <c r="AF21" s="118">
        <v>0.81899999999999995</v>
      </c>
      <c r="AG21" s="118">
        <v>0</v>
      </c>
      <c r="AH21" s="118">
        <v>0</v>
      </c>
      <c r="AI21" s="118">
        <v>0.47199999999999998</v>
      </c>
      <c r="AJ21" s="118">
        <v>0</v>
      </c>
      <c r="AK21" s="118">
        <v>0.4</v>
      </c>
      <c r="AL21" s="118">
        <v>0</v>
      </c>
      <c r="AM21" s="118">
        <v>0</v>
      </c>
      <c r="AN21" s="118">
        <v>0</v>
      </c>
      <c r="AO21" s="118">
        <v>0</v>
      </c>
      <c r="AP21" s="118">
        <v>1.0229999999999999</v>
      </c>
      <c r="AQ21" s="118">
        <v>0</v>
      </c>
      <c r="AR21" s="118">
        <v>0</v>
      </c>
      <c r="AS21" s="118">
        <v>0.59</v>
      </c>
      <c r="AT21" s="118">
        <v>0</v>
      </c>
      <c r="AU21" s="118">
        <v>0.5</v>
      </c>
      <c r="AV21" s="118">
        <v>0</v>
      </c>
      <c r="AW21" s="118">
        <v>0</v>
      </c>
      <c r="AX21" s="118">
        <v>0</v>
      </c>
      <c r="AY21" s="118">
        <v>0</v>
      </c>
      <c r="AZ21" s="118">
        <v>1.228</v>
      </c>
      <c r="BA21" s="118">
        <v>0</v>
      </c>
      <c r="BB21" s="118">
        <v>0</v>
      </c>
      <c r="BC21" s="118">
        <v>0.70899999999999996</v>
      </c>
      <c r="BD21" s="118">
        <v>0</v>
      </c>
      <c r="BE21" s="118">
        <v>0.6</v>
      </c>
      <c r="BF21" s="118">
        <v>0</v>
      </c>
      <c r="BG21" s="118">
        <v>0</v>
      </c>
      <c r="BH21" s="118">
        <v>0</v>
      </c>
      <c r="BI21" s="118">
        <v>0</v>
      </c>
      <c r="BJ21" s="118">
        <v>1.4330000000000001</v>
      </c>
      <c r="BK21" s="118">
        <v>0</v>
      </c>
      <c r="BL21" s="118">
        <v>0</v>
      </c>
      <c r="BM21" s="118">
        <v>0.82699999999999996</v>
      </c>
      <c r="BN21" s="118">
        <v>0</v>
      </c>
      <c r="BO21" s="118">
        <v>0.7</v>
      </c>
      <c r="BP21" s="118">
        <v>0</v>
      </c>
      <c r="BQ21" s="118">
        <v>0</v>
      </c>
      <c r="BR21" s="118">
        <v>0</v>
      </c>
      <c r="BS21" s="118">
        <v>0</v>
      </c>
      <c r="BT21" s="118">
        <v>1.637</v>
      </c>
      <c r="BU21" s="118">
        <v>0</v>
      </c>
      <c r="BV21" s="118">
        <v>0</v>
      </c>
      <c r="BW21" s="118">
        <v>0.94499999999999995</v>
      </c>
      <c r="BX21" s="118">
        <v>0</v>
      </c>
      <c r="BY21" s="118">
        <v>0.8</v>
      </c>
      <c r="BZ21" s="118">
        <v>0</v>
      </c>
      <c r="CA21" s="118">
        <v>0</v>
      </c>
      <c r="CB21" s="118">
        <v>0</v>
      </c>
      <c r="CC21" s="118">
        <v>0</v>
      </c>
      <c r="CD21" s="118">
        <v>1.8420000000000001</v>
      </c>
      <c r="CE21" s="118">
        <v>0</v>
      </c>
      <c r="CF21" s="118">
        <v>0</v>
      </c>
      <c r="CG21" s="118">
        <v>1.0629999999999999</v>
      </c>
      <c r="CH21" s="118">
        <v>0</v>
      </c>
      <c r="CI21" s="118">
        <v>0.9</v>
      </c>
      <c r="CJ21" s="118">
        <v>0</v>
      </c>
      <c r="CK21" s="118">
        <v>0</v>
      </c>
      <c r="CL21" s="118">
        <v>0</v>
      </c>
      <c r="CM21" s="118">
        <v>0</v>
      </c>
    </row>
    <row r="22" spans="1:91" x14ac:dyDescent="0.35">
      <c r="A22" s="145" t="s">
        <v>232</v>
      </c>
      <c r="B22" s="118">
        <v>0.28299999999999997</v>
      </c>
      <c r="C22" s="118">
        <v>0.48699999999999999</v>
      </c>
      <c r="D22" s="118">
        <v>0.3</v>
      </c>
      <c r="E22" s="118">
        <v>0.47399999999999998</v>
      </c>
      <c r="F22" s="118">
        <v>0.26100000000000001</v>
      </c>
      <c r="G22" s="118">
        <v>0.36299999999999999</v>
      </c>
      <c r="H22" s="118">
        <v>0</v>
      </c>
      <c r="I22" s="118">
        <v>0</v>
      </c>
      <c r="J22" s="118">
        <v>0</v>
      </c>
      <c r="K22" s="118">
        <v>0</v>
      </c>
      <c r="L22" s="118">
        <v>0.56699999999999995</v>
      </c>
      <c r="M22" s="118">
        <v>0.97399999999999998</v>
      </c>
      <c r="N22" s="118">
        <v>0.59899999999999998</v>
      </c>
      <c r="O22" s="118">
        <v>0.94799999999999995</v>
      </c>
      <c r="P22" s="118">
        <v>0.52100000000000002</v>
      </c>
      <c r="Q22" s="118">
        <v>0.72599999999999998</v>
      </c>
      <c r="R22" s="118">
        <v>0</v>
      </c>
      <c r="S22" s="118">
        <v>0</v>
      </c>
      <c r="T22" s="118">
        <v>0</v>
      </c>
      <c r="U22" s="118">
        <v>0</v>
      </c>
      <c r="V22" s="118">
        <v>0.85</v>
      </c>
      <c r="W22" s="118">
        <v>1.46</v>
      </c>
      <c r="X22" s="118">
        <v>0.89900000000000002</v>
      </c>
      <c r="Y22" s="118">
        <v>1.423</v>
      </c>
      <c r="Z22" s="118">
        <v>0.78200000000000003</v>
      </c>
      <c r="AA22" s="118">
        <v>1.089</v>
      </c>
      <c r="AB22" s="118">
        <v>0</v>
      </c>
      <c r="AC22" s="118">
        <v>0</v>
      </c>
      <c r="AD22" s="118">
        <v>0</v>
      </c>
      <c r="AE22" s="118">
        <v>0</v>
      </c>
      <c r="AF22" s="118">
        <v>1.1339999999999999</v>
      </c>
      <c r="AG22" s="118">
        <v>1.9470000000000001</v>
      </c>
      <c r="AH22" s="118">
        <v>1.198</v>
      </c>
      <c r="AI22" s="118">
        <v>1.897</v>
      </c>
      <c r="AJ22" s="118">
        <v>1.0429999999999999</v>
      </c>
      <c r="AK22" s="118">
        <v>1.452</v>
      </c>
      <c r="AL22" s="118">
        <v>0</v>
      </c>
      <c r="AM22" s="118">
        <v>0</v>
      </c>
      <c r="AN22" s="118">
        <v>0</v>
      </c>
      <c r="AO22" s="118">
        <v>0</v>
      </c>
      <c r="AP22" s="118">
        <v>1.417</v>
      </c>
      <c r="AQ22" s="118">
        <v>2.4340000000000002</v>
      </c>
      <c r="AR22" s="118">
        <v>1.498</v>
      </c>
      <c r="AS22" s="118">
        <v>2.371</v>
      </c>
      <c r="AT22" s="118">
        <v>1.3029999999999999</v>
      </c>
      <c r="AU22" s="118">
        <v>1.8149999999999999</v>
      </c>
      <c r="AV22" s="118">
        <v>0</v>
      </c>
      <c r="AW22" s="118">
        <v>0</v>
      </c>
      <c r="AX22" s="118">
        <v>0</v>
      </c>
      <c r="AY22" s="118">
        <v>0</v>
      </c>
      <c r="AZ22" s="118">
        <v>1.7</v>
      </c>
      <c r="BA22" s="118">
        <v>2.9209999999999998</v>
      </c>
      <c r="BB22" s="118">
        <v>1.7969999999999999</v>
      </c>
      <c r="BC22" s="118">
        <v>2.8450000000000002</v>
      </c>
      <c r="BD22" s="118">
        <v>1.5640000000000001</v>
      </c>
      <c r="BE22" s="118">
        <v>2.1779999999999999</v>
      </c>
      <c r="BF22" s="118">
        <v>0</v>
      </c>
      <c r="BG22" s="118">
        <v>0</v>
      </c>
      <c r="BH22" s="118">
        <v>0</v>
      </c>
      <c r="BI22" s="118">
        <v>0</v>
      </c>
      <c r="BJ22" s="118">
        <v>1.984</v>
      </c>
      <c r="BK22" s="118">
        <v>3.4079999999999999</v>
      </c>
      <c r="BL22" s="118">
        <v>2.097</v>
      </c>
      <c r="BM22" s="118">
        <v>3.32</v>
      </c>
      <c r="BN22" s="118">
        <v>1.825</v>
      </c>
      <c r="BO22" s="118">
        <v>2.5409999999999999</v>
      </c>
      <c r="BP22" s="118">
        <v>0</v>
      </c>
      <c r="BQ22" s="118">
        <v>0</v>
      </c>
      <c r="BR22" s="118">
        <v>0</v>
      </c>
      <c r="BS22" s="118">
        <v>0</v>
      </c>
      <c r="BT22" s="118">
        <v>2.2669999999999999</v>
      </c>
      <c r="BU22" s="118">
        <v>3.8940000000000001</v>
      </c>
      <c r="BV22" s="118">
        <v>2.3969999999999998</v>
      </c>
      <c r="BW22" s="118">
        <v>3.794</v>
      </c>
      <c r="BX22" s="118">
        <v>2.085</v>
      </c>
      <c r="BY22" s="118">
        <v>2.9039999999999999</v>
      </c>
      <c r="BZ22" s="118">
        <v>0</v>
      </c>
      <c r="CA22" s="118">
        <v>0</v>
      </c>
      <c r="CB22" s="118">
        <v>0</v>
      </c>
      <c r="CC22" s="118">
        <v>0</v>
      </c>
      <c r="CD22" s="118">
        <v>2.5510000000000002</v>
      </c>
      <c r="CE22" s="118">
        <v>4.3810000000000002</v>
      </c>
      <c r="CF22" s="118">
        <v>2.6960000000000002</v>
      </c>
      <c r="CG22" s="118">
        <v>4.2679999999999998</v>
      </c>
      <c r="CH22" s="118">
        <v>2.3460000000000001</v>
      </c>
      <c r="CI22" s="118">
        <v>3.2669999999999999</v>
      </c>
      <c r="CJ22" s="118">
        <v>0</v>
      </c>
      <c r="CK22" s="118">
        <v>0</v>
      </c>
      <c r="CL22" s="118">
        <v>0</v>
      </c>
      <c r="CM22" s="118">
        <v>0</v>
      </c>
    </row>
    <row r="23" spans="1:91" x14ac:dyDescent="0.35">
      <c r="A23" s="145" t="s">
        <v>233</v>
      </c>
      <c r="B23" s="118">
        <v>3.9E-2</v>
      </c>
      <c r="C23" s="118">
        <v>0.25900000000000001</v>
      </c>
      <c r="D23" s="118">
        <v>2.1999999999999999E-2</v>
      </c>
      <c r="E23" s="118">
        <v>1.7999999999999999E-2</v>
      </c>
      <c r="F23" s="118">
        <v>6.2E-2</v>
      </c>
      <c r="G23" s="118">
        <v>5.8999999999999997E-2</v>
      </c>
      <c r="H23" s="118">
        <v>0</v>
      </c>
      <c r="I23" s="118">
        <v>0</v>
      </c>
      <c r="J23" s="118">
        <v>0</v>
      </c>
      <c r="K23" s="118">
        <v>0</v>
      </c>
      <c r="L23" s="118">
        <v>7.8E-2</v>
      </c>
      <c r="M23" s="118">
        <v>0.51800000000000002</v>
      </c>
      <c r="N23" s="118">
        <v>4.3999999999999997E-2</v>
      </c>
      <c r="O23" s="118">
        <v>3.6999999999999998E-2</v>
      </c>
      <c r="P23" s="118">
        <v>0.124</v>
      </c>
      <c r="Q23" s="118">
        <v>0.11799999999999999</v>
      </c>
      <c r="R23" s="118">
        <v>0</v>
      </c>
      <c r="S23" s="118">
        <v>0</v>
      </c>
      <c r="T23" s="118">
        <v>0</v>
      </c>
      <c r="U23" s="118">
        <v>0</v>
      </c>
      <c r="V23" s="118">
        <v>0.11799999999999999</v>
      </c>
      <c r="W23" s="118">
        <v>0.77600000000000002</v>
      </c>
      <c r="X23" s="118">
        <v>6.6000000000000003E-2</v>
      </c>
      <c r="Y23" s="118">
        <v>5.5E-2</v>
      </c>
      <c r="Z23" s="118">
        <v>0.187</v>
      </c>
      <c r="AA23" s="118">
        <v>0.17799999999999999</v>
      </c>
      <c r="AB23" s="118">
        <v>0</v>
      </c>
      <c r="AC23" s="118">
        <v>0</v>
      </c>
      <c r="AD23" s="118">
        <v>0</v>
      </c>
      <c r="AE23" s="118">
        <v>0</v>
      </c>
      <c r="AF23" s="118">
        <v>0.157</v>
      </c>
      <c r="AG23" s="118">
        <v>1.0349999999999999</v>
      </c>
      <c r="AH23" s="118">
        <v>8.7999999999999995E-2</v>
      </c>
      <c r="AI23" s="118">
        <v>7.3999999999999996E-2</v>
      </c>
      <c r="AJ23" s="118">
        <v>0.249</v>
      </c>
      <c r="AK23" s="118">
        <v>0.23699999999999999</v>
      </c>
      <c r="AL23" s="118">
        <v>0</v>
      </c>
      <c r="AM23" s="118">
        <v>0</v>
      </c>
      <c r="AN23" s="118">
        <v>0</v>
      </c>
      <c r="AO23" s="118">
        <v>0</v>
      </c>
      <c r="AP23" s="118">
        <v>0.19600000000000001</v>
      </c>
      <c r="AQ23" s="118">
        <v>1.294</v>
      </c>
      <c r="AR23" s="118">
        <v>0.11</v>
      </c>
      <c r="AS23" s="118">
        <v>9.1999999999999998E-2</v>
      </c>
      <c r="AT23" s="118">
        <v>0.311</v>
      </c>
      <c r="AU23" s="118">
        <v>0.29599999999999999</v>
      </c>
      <c r="AV23" s="118">
        <v>0</v>
      </c>
      <c r="AW23" s="118">
        <v>0</v>
      </c>
      <c r="AX23" s="118">
        <v>0</v>
      </c>
      <c r="AY23" s="118">
        <v>0</v>
      </c>
      <c r="AZ23" s="118">
        <v>0.23499999999999999</v>
      </c>
      <c r="BA23" s="118">
        <v>1.5529999999999999</v>
      </c>
      <c r="BB23" s="118">
        <v>0.13200000000000001</v>
      </c>
      <c r="BC23" s="118">
        <v>0.111</v>
      </c>
      <c r="BD23" s="118">
        <v>0.373</v>
      </c>
      <c r="BE23" s="118">
        <v>0.35499999999999998</v>
      </c>
      <c r="BF23" s="118">
        <v>0</v>
      </c>
      <c r="BG23" s="118">
        <v>0</v>
      </c>
      <c r="BH23" s="118">
        <v>0</v>
      </c>
      <c r="BI23" s="118">
        <v>0</v>
      </c>
      <c r="BJ23" s="118">
        <v>0.27400000000000002</v>
      </c>
      <c r="BK23" s="118">
        <v>1.8109999999999999</v>
      </c>
      <c r="BL23" s="118">
        <v>0.154</v>
      </c>
      <c r="BM23" s="118">
        <v>0.129</v>
      </c>
      <c r="BN23" s="118">
        <v>0.435</v>
      </c>
      <c r="BO23" s="118">
        <v>0.41399999999999998</v>
      </c>
      <c r="BP23" s="118">
        <v>0</v>
      </c>
      <c r="BQ23" s="118">
        <v>0</v>
      </c>
      <c r="BR23" s="118">
        <v>0</v>
      </c>
      <c r="BS23" s="118">
        <v>0</v>
      </c>
      <c r="BT23" s="118">
        <v>0.314</v>
      </c>
      <c r="BU23" s="118">
        <v>2.0699999999999998</v>
      </c>
      <c r="BV23" s="118">
        <v>0.17599999999999999</v>
      </c>
      <c r="BW23" s="118">
        <v>0.14799999999999999</v>
      </c>
      <c r="BX23" s="118">
        <v>0.497</v>
      </c>
      <c r="BY23" s="118">
        <v>0.47299999999999998</v>
      </c>
      <c r="BZ23" s="118">
        <v>0</v>
      </c>
      <c r="CA23" s="118">
        <v>0</v>
      </c>
      <c r="CB23" s="118">
        <v>0</v>
      </c>
      <c r="CC23" s="118">
        <v>0</v>
      </c>
      <c r="CD23" s="118">
        <v>0.35299999999999998</v>
      </c>
      <c r="CE23" s="118">
        <v>2.3290000000000002</v>
      </c>
      <c r="CF23" s="118">
        <v>0.19800000000000001</v>
      </c>
      <c r="CG23" s="118">
        <v>0.16600000000000001</v>
      </c>
      <c r="CH23" s="118">
        <v>0.56000000000000005</v>
      </c>
      <c r="CI23" s="118">
        <v>0.53300000000000003</v>
      </c>
      <c r="CJ23" s="118">
        <v>0</v>
      </c>
      <c r="CK23" s="118">
        <v>0</v>
      </c>
      <c r="CL23" s="118">
        <v>0</v>
      </c>
      <c r="CM23" s="118">
        <v>0</v>
      </c>
    </row>
    <row r="24" spans="1:91" x14ac:dyDescent="0.35">
      <c r="A24" s="145" t="s">
        <v>234</v>
      </c>
      <c r="B24" s="118">
        <v>4.2000000000000003E-2</v>
      </c>
      <c r="C24" s="118">
        <v>0.40600000000000003</v>
      </c>
      <c r="D24" s="118">
        <v>4.8000000000000001E-2</v>
      </c>
      <c r="E24" s="118">
        <v>0.2</v>
      </c>
      <c r="F24" s="118">
        <v>8.1000000000000003E-2</v>
      </c>
      <c r="G24" s="118">
        <v>7.0000000000000007E-2</v>
      </c>
      <c r="H24" s="118">
        <v>0</v>
      </c>
      <c r="I24" s="118">
        <v>0</v>
      </c>
      <c r="J24" s="118">
        <v>0</v>
      </c>
      <c r="K24" s="118">
        <v>0</v>
      </c>
      <c r="L24" s="118">
        <v>8.3000000000000004E-2</v>
      </c>
      <c r="M24" s="118">
        <v>0.81200000000000006</v>
      </c>
      <c r="N24" s="118">
        <v>9.6000000000000002E-2</v>
      </c>
      <c r="O24" s="118">
        <v>0.40100000000000002</v>
      </c>
      <c r="P24" s="118">
        <v>0.16300000000000001</v>
      </c>
      <c r="Q24" s="118">
        <v>0.14000000000000001</v>
      </c>
      <c r="R24" s="118">
        <v>0</v>
      </c>
      <c r="S24" s="118">
        <v>0</v>
      </c>
      <c r="T24" s="118">
        <v>0</v>
      </c>
      <c r="U24" s="118">
        <v>0</v>
      </c>
      <c r="V24" s="118">
        <v>0.125</v>
      </c>
      <c r="W24" s="118">
        <v>1.218</v>
      </c>
      <c r="X24" s="118">
        <v>0.14499999999999999</v>
      </c>
      <c r="Y24" s="118">
        <v>0.60099999999999998</v>
      </c>
      <c r="Z24" s="118">
        <v>0.24399999999999999</v>
      </c>
      <c r="AA24" s="118">
        <v>0.21</v>
      </c>
      <c r="AB24" s="118">
        <v>0</v>
      </c>
      <c r="AC24" s="118">
        <v>0</v>
      </c>
      <c r="AD24" s="118">
        <v>0</v>
      </c>
      <c r="AE24" s="118">
        <v>0</v>
      </c>
      <c r="AF24" s="118">
        <v>0.16700000000000001</v>
      </c>
      <c r="AG24" s="118">
        <v>1.623</v>
      </c>
      <c r="AH24" s="118">
        <v>0.193</v>
      </c>
      <c r="AI24" s="118">
        <v>0.80200000000000005</v>
      </c>
      <c r="AJ24" s="118">
        <v>0.32600000000000001</v>
      </c>
      <c r="AK24" s="118">
        <v>0.28000000000000003</v>
      </c>
      <c r="AL24" s="118">
        <v>0</v>
      </c>
      <c r="AM24" s="118">
        <v>0</v>
      </c>
      <c r="AN24" s="118">
        <v>0</v>
      </c>
      <c r="AO24" s="118">
        <v>0</v>
      </c>
      <c r="AP24" s="118">
        <v>0.20799999999999999</v>
      </c>
      <c r="AQ24" s="118">
        <v>2.0289999999999999</v>
      </c>
      <c r="AR24" s="118">
        <v>0.24099999999999999</v>
      </c>
      <c r="AS24" s="118">
        <v>1.002</v>
      </c>
      <c r="AT24" s="118">
        <v>0.40699999999999997</v>
      </c>
      <c r="AU24" s="118">
        <v>0.35</v>
      </c>
      <c r="AV24" s="118">
        <v>0</v>
      </c>
      <c r="AW24" s="118">
        <v>0</v>
      </c>
      <c r="AX24" s="118">
        <v>0</v>
      </c>
      <c r="AY24" s="118">
        <v>0</v>
      </c>
      <c r="AZ24" s="118">
        <v>0.25</v>
      </c>
      <c r="BA24" s="118">
        <v>2.4350000000000001</v>
      </c>
      <c r="BB24" s="118">
        <v>0.28899999999999998</v>
      </c>
      <c r="BC24" s="118">
        <v>1.2030000000000001</v>
      </c>
      <c r="BD24" s="118">
        <v>0.48899999999999999</v>
      </c>
      <c r="BE24" s="118">
        <v>0.42</v>
      </c>
      <c r="BF24" s="118">
        <v>0</v>
      </c>
      <c r="BG24" s="118">
        <v>0</v>
      </c>
      <c r="BH24" s="118">
        <v>0</v>
      </c>
      <c r="BI24" s="118">
        <v>0</v>
      </c>
      <c r="BJ24" s="118">
        <v>0.29199999999999998</v>
      </c>
      <c r="BK24" s="118">
        <v>2.8410000000000002</v>
      </c>
      <c r="BL24" s="118">
        <v>0.33700000000000002</v>
      </c>
      <c r="BM24" s="118">
        <v>1.403</v>
      </c>
      <c r="BN24" s="118">
        <v>0.56999999999999995</v>
      </c>
      <c r="BO24" s="118">
        <v>0.49</v>
      </c>
      <c r="BP24" s="118">
        <v>0</v>
      </c>
      <c r="BQ24" s="118">
        <v>0</v>
      </c>
      <c r="BR24" s="118">
        <v>0</v>
      </c>
      <c r="BS24" s="118">
        <v>0</v>
      </c>
      <c r="BT24" s="118">
        <v>0.33300000000000002</v>
      </c>
      <c r="BU24" s="118">
        <v>3.2469999999999999</v>
      </c>
      <c r="BV24" s="118">
        <v>0.38500000000000001</v>
      </c>
      <c r="BW24" s="118">
        <v>1.6040000000000001</v>
      </c>
      <c r="BX24" s="118">
        <v>0.65100000000000002</v>
      </c>
      <c r="BY24" s="118">
        <v>0.56000000000000005</v>
      </c>
      <c r="BZ24" s="118">
        <v>0</v>
      </c>
      <c r="CA24" s="118">
        <v>0</v>
      </c>
      <c r="CB24" s="118">
        <v>0</v>
      </c>
      <c r="CC24" s="118">
        <v>0</v>
      </c>
      <c r="CD24" s="118">
        <v>0.375</v>
      </c>
      <c r="CE24" s="118">
        <v>3.653</v>
      </c>
      <c r="CF24" s="118">
        <v>0.434</v>
      </c>
      <c r="CG24" s="118">
        <v>1.804</v>
      </c>
      <c r="CH24" s="118">
        <v>0.73299999999999998</v>
      </c>
      <c r="CI24" s="118">
        <v>0.63</v>
      </c>
      <c r="CJ24" s="118">
        <v>0</v>
      </c>
      <c r="CK24" s="118">
        <v>0</v>
      </c>
      <c r="CL24" s="118">
        <v>0</v>
      </c>
      <c r="CM24" s="118">
        <v>0</v>
      </c>
    </row>
    <row r="25" spans="1:91" x14ac:dyDescent="0.35">
      <c r="A25" s="145" t="s">
        <v>235</v>
      </c>
      <c r="B25" s="118">
        <v>1.4999999999999999E-2</v>
      </c>
      <c r="C25" s="118">
        <v>0</v>
      </c>
      <c r="D25" s="118">
        <v>0</v>
      </c>
      <c r="E25" s="118">
        <v>0.40899999999999997</v>
      </c>
      <c r="F25" s="118">
        <v>5.5E-2</v>
      </c>
      <c r="G25" s="118">
        <v>5.3999999999999999E-2</v>
      </c>
      <c r="H25" s="118">
        <v>0</v>
      </c>
      <c r="I25" s="118">
        <v>0</v>
      </c>
      <c r="J25" s="118">
        <v>0</v>
      </c>
      <c r="K25" s="118">
        <v>0</v>
      </c>
      <c r="L25" s="118">
        <v>0.03</v>
      </c>
      <c r="M25" s="118">
        <v>0</v>
      </c>
      <c r="N25" s="118">
        <v>0</v>
      </c>
      <c r="O25" s="118">
        <v>0.81799999999999995</v>
      </c>
      <c r="P25" s="118">
        <v>0.11</v>
      </c>
      <c r="Q25" s="118">
        <v>0.109</v>
      </c>
      <c r="R25" s="118">
        <v>0</v>
      </c>
      <c r="S25" s="118">
        <v>0</v>
      </c>
      <c r="T25" s="118">
        <v>0</v>
      </c>
      <c r="U25" s="118">
        <v>0</v>
      </c>
      <c r="V25" s="118">
        <v>4.4999999999999998E-2</v>
      </c>
      <c r="W25" s="118">
        <v>0</v>
      </c>
      <c r="X25" s="118">
        <v>0</v>
      </c>
      <c r="Y25" s="118">
        <v>1.2270000000000001</v>
      </c>
      <c r="Z25" s="118">
        <v>0.16500000000000001</v>
      </c>
      <c r="AA25" s="118">
        <v>0.16300000000000001</v>
      </c>
      <c r="AB25" s="118">
        <v>0</v>
      </c>
      <c r="AC25" s="118">
        <v>0</v>
      </c>
      <c r="AD25" s="118">
        <v>0</v>
      </c>
      <c r="AE25" s="118">
        <v>0</v>
      </c>
      <c r="AF25" s="118">
        <v>0.06</v>
      </c>
      <c r="AG25" s="118">
        <v>0</v>
      </c>
      <c r="AH25" s="118">
        <v>0</v>
      </c>
      <c r="AI25" s="118">
        <v>1.6359999999999999</v>
      </c>
      <c r="AJ25" s="118">
        <v>0.22</v>
      </c>
      <c r="AK25" s="118">
        <v>0.217</v>
      </c>
      <c r="AL25" s="118">
        <v>0</v>
      </c>
      <c r="AM25" s="118">
        <v>0</v>
      </c>
      <c r="AN25" s="118">
        <v>0</v>
      </c>
      <c r="AO25" s="118">
        <v>0</v>
      </c>
      <c r="AP25" s="118">
        <v>7.4999999999999997E-2</v>
      </c>
      <c r="AQ25" s="118">
        <v>0</v>
      </c>
      <c r="AR25" s="118">
        <v>0</v>
      </c>
      <c r="AS25" s="118">
        <v>2.0449999999999999</v>
      </c>
      <c r="AT25" s="118">
        <v>0.27400000000000002</v>
      </c>
      <c r="AU25" s="118">
        <v>0.27200000000000002</v>
      </c>
      <c r="AV25" s="118">
        <v>0</v>
      </c>
      <c r="AW25" s="118">
        <v>0</v>
      </c>
      <c r="AX25" s="118">
        <v>0</v>
      </c>
      <c r="AY25" s="118">
        <v>0</v>
      </c>
      <c r="AZ25" s="118">
        <v>9.0999999999999998E-2</v>
      </c>
      <c r="BA25" s="118">
        <v>0</v>
      </c>
      <c r="BB25" s="118">
        <v>0</v>
      </c>
      <c r="BC25" s="118">
        <v>2.4540000000000002</v>
      </c>
      <c r="BD25" s="118">
        <v>0.32900000000000001</v>
      </c>
      <c r="BE25" s="118">
        <v>0.32600000000000001</v>
      </c>
      <c r="BF25" s="118">
        <v>0</v>
      </c>
      <c r="BG25" s="118">
        <v>0</v>
      </c>
      <c r="BH25" s="118">
        <v>0</v>
      </c>
      <c r="BI25" s="118">
        <v>0</v>
      </c>
      <c r="BJ25" s="118">
        <v>0.106</v>
      </c>
      <c r="BK25" s="118">
        <v>0</v>
      </c>
      <c r="BL25" s="118">
        <v>0</v>
      </c>
      <c r="BM25" s="118">
        <v>2.863</v>
      </c>
      <c r="BN25" s="118">
        <v>0.38400000000000001</v>
      </c>
      <c r="BO25" s="118">
        <v>0.38</v>
      </c>
      <c r="BP25" s="118">
        <v>0</v>
      </c>
      <c r="BQ25" s="118">
        <v>0</v>
      </c>
      <c r="BR25" s="118">
        <v>0</v>
      </c>
      <c r="BS25" s="118">
        <v>0</v>
      </c>
      <c r="BT25" s="118">
        <v>0.121</v>
      </c>
      <c r="BU25" s="118">
        <v>0</v>
      </c>
      <c r="BV25" s="118">
        <v>0</v>
      </c>
      <c r="BW25" s="118">
        <v>3.2719999999999998</v>
      </c>
      <c r="BX25" s="118">
        <v>0.439</v>
      </c>
      <c r="BY25" s="118">
        <v>0.434</v>
      </c>
      <c r="BZ25" s="118">
        <v>0</v>
      </c>
      <c r="CA25" s="118">
        <v>0</v>
      </c>
      <c r="CB25" s="118">
        <v>0</v>
      </c>
      <c r="CC25" s="118">
        <v>0</v>
      </c>
      <c r="CD25" s="118">
        <v>0.13600000000000001</v>
      </c>
      <c r="CE25" s="118">
        <v>0</v>
      </c>
      <c r="CF25" s="118">
        <v>0</v>
      </c>
      <c r="CG25" s="118">
        <v>3.681</v>
      </c>
      <c r="CH25" s="118">
        <v>0.49399999999999999</v>
      </c>
      <c r="CI25" s="118">
        <v>0.48899999999999999</v>
      </c>
      <c r="CJ25" s="118">
        <v>0</v>
      </c>
      <c r="CK25" s="118">
        <v>0</v>
      </c>
      <c r="CL25" s="118">
        <v>0</v>
      </c>
      <c r="CM25" s="118">
        <v>0</v>
      </c>
    </row>
    <row r="26" spans="1:91" x14ac:dyDescent="0.35">
      <c r="A26" s="145" t="s">
        <v>236</v>
      </c>
      <c r="B26" s="118">
        <v>1.4999999999999999E-2</v>
      </c>
      <c r="C26" s="118">
        <v>0</v>
      </c>
      <c r="D26" s="118">
        <v>0</v>
      </c>
      <c r="E26" s="118">
        <v>0.20399999999999999</v>
      </c>
      <c r="F26" s="118">
        <v>5.5E-2</v>
      </c>
      <c r="G26" s="118">
        <v>5.3999999999999999E-2</v>
      </c>
      <c r="H26" s="118">
        <v>0</v>
      </c>
      <c r="I26" s="118">
        <v>0</v>
      </c>
      <c r="J26" s="118">
        <v>0</v>
      </c>
      <c r="K26" s="118">
        <v>0</v>
      </c>
      <c r="L26" s="118">
        <v>0.03</v>
      </c>
      <c r="M26" s="118">
        <v>0</v>
      </c>
      <c r="N26" s="118">
        <v>0</v>
      </c>
      <c r="O26" s="118">
        <v>0.40899999999999997</v>
      </c>
      <c r="P26" s="118">
        <v>0.11</v>
      </c>
      <c r="Q26" s="118">
        <v>0.109</v>
      </c>
      <c r="R26" s="118">
        <v>0</v>
      </c>
      <c r="S26" s="118">
        <v>0</v>
      </c>
      <c r="T26" s="118">
        <v>0</v>
      </c>
      <c r="U26" s="118">
        <v>0</v>
      </c>
      <c r="V26" s="118">
        <v>4.4999999999999998E-2</v>
      </c>
      <c r="W26" s="118">
        <v>0</v>
      </c>
      <c r="X26" s="118">
        <v>0</v>
      </c>
      <c r="Y26" s="118">
        <v>0.61299999999999999</v>
      </c>
      <c r="Z26" s="118">
        <v>0.16500000000000001</v>
      </c>
      <c r="AA26" s="118">
        <v>0.16300000000000001</v>
      </c>
      <c r="AB26" s="118">
        <v>0</v>
      </c>
      <c r="AC26" s="118">
        <v>0</v>
      </c>
      <c r="AD26" s="118">
        <v>0</v>
      </c>
      <c r="AE26" s="118">
        <v>0</v>
      </c>
      <c r="AF26" s="118">
        <v>0.06</v>
      </c>
      <c r="AG26" s="118">
        <v>0</v>
      </c>
      <c r="AH26" s="118">
        <v>0</v>
      </c>
      <c r="AI26" s="118">
        <v>0.81799999999999995</v>
      </c>
      <c r="AJ26" s="118">
        <v>0.22</v>
      </c>
      <c r="AK26" s="118">
        <v>0.217</v>
      </c>
      <c r="AL26" s="118">
        <v>0</v>
      </c>
      <c r="AM26" s="118">
        <v>0</v>
      </c>
      <c r="AN26" s="118">
        <v>0</v>
      </c>
      <c r="AO26" s="118">
        <v>0</v>
      </c>
      <c r="AP26" s="118">
        <v>7.4999999999999997E-2</v>
      </c>
      <c r="AQ26" s="118">
        <v>0</v>
      </c>
      <c r="AR26" s="118">
        <v>0</v>
      </c>
      <c r="AS26" s="118">
        <v>1.022</v>
      </c>
      <c r="AT26" s="118">
        <v>0.27400000000000002</v>
      </c>
      <c r="AU26" s="118">
        <v>0.27200000000000002</v>
      </c>
      <c r="AV26" s="118">
        <v>0</v>
      </c>
      <c r="AW26" s="118">
        <v>0</v>
      </c>
      <c r="AX26" s="118">
        <v>0</v>
      </c>
      <c r="AY26" s="118">
        <v>0</v>
      </c>
      <c r="AZ26" s="118">
        <v>9.0999999999999998E-2</v>
      </c>
      <c r="BA26" s="118">
        <v>0</v>
      </c>
      <c r="BB26" s="118">
        <v>0</v>
      </c>
      <c r="BC26" s="118">
        <v>1.2270000000000001</v>
      </c>
      <c r="BD26" s="118">
        <v>0.32900000000000001</v>
      </c>
      <c r="BE26" s="118">
        <v>0.32600000000000001</v>
      </c>
      <c r="BF26" s="118">
        <v>0</v>
      </c>
      <c r="BG26" s="118">
        <v>0</v>
      </c>
      <c r="BH26" s="118">
        <v>0</v>
      </c>
      <c r="BI26" s="118">
        <v>0</v>
      </c>
      <c r="BJ26" s="118">
        <v>0.106</v>
      </c>
      <c r="BK26" s="118">
        <v>0</v>
      </c>
      <c r="BL26" s="118">
        <v>0</v>
      </c>
      <c r="BM26" s="118">
        <v>1.431</v>
      </c>
      <c r="BN26" s="118">
        <v>0.38400000000000001</v>
      </c>
      <c r="BO26" s="118">
        <v>0.38</v>
      </c>
      <c r="BP26" s="118">
        <v>0</v>
      </c>
      <c r="BQ26" s="118">
        <v>0</v>
      </c>
      <c r="BR26" s="118">
        <v>0</v>
      </c>
      <c r="BS26" s="118">
        <v>0</v>
      </c>
      <c r="BT26" s="118">
        <v>0.121</v>
      </c>
      <c r="BU26" s="118">
        <v>0</v>
      </c>
      <c r="BV26" s="118">
        <v>0</v>
      </c>
      <c r="BW26" s="118">
        <v>1.6359999999999999</v>
      </c>
      <c r="BX26" s="118">
        <v>0.439</v>
      </c>
      <c r="BY26" s="118">
        <v>0.434</v>
      </c>
      <c r="BZ26" s="118">
        <v>0</v>
      </c>
      <c r="CA26" s="118">
        <v>0</v>
      </c>
      <c r="CB26" s="118">
        <v>0</v>
      </c>
      <c r="CC26" s="118">
        <v>0</v>
      </c>
      <c r="CD26" s="118">
        <v>0.13600000000000001</v>
      </c>
      <c r="CE26" s="118">
        <v>0</v>
      </c>
      <c r="CF26" s="118">
        <v>0</v>
      </c>
      <c r="CG26" s="118">
        <v>1.84</v>
      </c>
      <c r="CH26" s="118">
        <v>0.49399999999999999</v>
      </c>
      <c r="CI26" s="118">
        <v>0.48899999999999999</v>
      </c>
      <c r="CJ26" s="118">
        <v>0</v>
      </c>
      <c r="CK26" s="118">
        <v>0</v>
      </c>
      <c r="CL26" s="118">
        <v>0</v>
      </c>
      <c r="CM26" s="118">
        <v>0</v>
      </c>
    </row>
    <row r="27" spans="1:91" x14ac:dyDescent="0.35">
      <c r="A27" s="145" t="s">
        <v>237</v>
      </c>
      <c r="B27" s="118">
        <v>0.32500000000000001</v>
      </c>
      <c r="C27" s="118">
        <v>0.32500000000000001</v>
      </c>
      <c r="D27" s="118">
        <v>0.32500000000000001</v>
      </c>
      <c r="E27" s="118">
        <v>0.32500000000000001</v>
      </c>
      <c r="F27" s="118">
        <v>0.23899999999999999</v>
      </c>
      <c r="G27" s="118">
        <v>0.23899999999999999</v>
      </c>
      <c r="H27" s="118">
        <v>0</v>
      </c>
      <c r="I27" s="118">
        <v>0</v>
      </c>
      <c r="J27" s="118">
        <v>0</v>
      </c>
      <c r="K27" s="118">
        <v>0</v>
      </c>
      <c r="L27" s="118">
        <v>0.64900000000000002</v>
      </c>
      <c r="M27" s="118">
        <v>0.64900000000000002</v>
      </c>
      <c r="N27" s="118">
        <v>0.64900000000000002</v>
      </c>
      <c r="O27" s="118">
        <v>0.64900000000000002</v>
      </c>
      <c r="P27" s="118">
        <v>0.47699999999999998</v>
      </c>
      <c r="Q27" s="118">
        <v>0.47699999999999998</v>
      </c>
      <c r="R27" s="118">
        <v>0</v>
      </c>
      <c r="S27" s="118">
        <v>0</v>
      </c>
      <c r="T27" s="118">
        <v>0</v>
      </c>
      <c r="U27" s="118">
        <v>0</v>
      </c>
      <c r="V27" s="118">
        <v>0.97399999999999998</v>
      </c>
      <c r="W27" s="118">
        <v>0.97399999999999998</v>
      </c>
      <c r="X27" s="118">
        <v>0.97399999999999998</v>
      </c>
      <c r="Y27" s="118">
        <v>0.97399999999999998</v>
      </c>
      <c r="Z27" s="118">
        <v>0.71599999999999997</v>
      </c>
      <c r="AA27" s="118">
        <v>0.71599999999999997</v>
      </c>
      <c r="AB27" s="118">
        <v>0</v>
      </c>
      <c r="AC27" s="118">
        <v>0</v>
      </c>
      <c r="AD27" s="118">
        <v>0</v>
      </c>
      <c r="AE27" s="118">
        <v>0</v>
      </c>
      <c r="AF27" s="118">
        <v>1.2989999999999999</v>
      </c>
      <c r="AG27" s="118">
        <v>1.2989999999999999</v>
      </c>
      <c r="AH27" s="118">
        <v>1.2989999999999999</v>
      </c>
      <c r="AI27" s="118">
        <v>1.2989999999999999</v>
      </c>
      <c r="AJ27" s="118">
        <v>0.95399999999999996</v>
      </c>
      <c r="AK27" s="118">
        <v>0.95399999999999996</v>
      </c>
      <c r="AL27" s="118">
        <v>0</v>
      </c>
      <c r="AM27" s="118">
        <v>0</v>
      </c>
      <c r="AN27" s="118">
        <v>0</v>
      </c>
      <c r="AO27" s="118">
        <v>0</v>
      </c>
      <c r="AP27" s="118">
        <v>1.623</v>
      </c>
      <c r="AQ27" s="118">
        <v>1.623</v>
      </c>
      <c r="AR27" s="118">
        <v>1.623</v>
      </c>
      <c r="AS27" s="118">
        <v>1.623</v>
      </c>
      <c r="AT27" s="118">
        <v>1.1930000000000001</v>
      </c>
      <c r="AU27" s="118">
        <v>1.1930000000000001</v>
      </c>
      <c r="AV27" s="118">
        <v>0</v>
      </c>
      <c r="AW27" s="118">
        <v>0</v>
      </c>
      <c r="AX27" s="118">
        <v>0</v>
      </c>
      <c r="AY27" s="118">
        <v>0</v>
      </c>
      <c r="AZ27" s="118">
        <v>1.948</v>
      </c>
      <c r="BA27" s="118">
        <v>1.948</v>
      </c>
      <c r="BB27" s="118">
        <v>1.948</v>
      </c>
      <c r="BC27" s="118">
        <v>1.948</v>
      </c>
      <c r="BD27" s="118">
        <v>1.431</v>
      </c>
      <c r="BE27" s="118">
        <v>1.431</v>
      </c>
      <c r="BF27" s="118">
        <v>0</v>
      </c>
      <c r="BG27" s="118">
        <v>0</v>
      </c>
      <c r="BH27" s="118">
        <v>0</v>
      </c>
      <c r="BI27" s="118">
        <v>0</v>
      </c>
      <c r="BJ27" s="118">
        <v>2.2719999999999998</v>
      </c>
      <c r="BK27" s="118">
        <v>2.2719999999999998</v>
      </c>
      <c r="BL27" s="118">
        <v>2.2719999999999998</v>
      </c>
      <c r="BM27" s="118">
        <v>2.2719999999999998</v>
      </c>
      <c r="BN27" s="118">
        <v>1.67</v>
      </c>
      <c r="BO27" s="118">
        <v>1.67</v>
      </c>
      <c r="BP27" s="118">
        <v>0</v>
      </c>
      <c r="BQ27" s="118">
        <v>0</v>
      </c>
      <c r="BR27" s="118">
        <v>0</v>
      </c>
      <c r="BS27" s="118">
        <v>0</v>
      </c>
      <c r="BT27" s="118">
        <v>2.597</v>
      </c>
      <c r="BU27" s="118">
        <v>2.597</v>
      </c>
      <c r="BV27" s="118">
        <v>2.597</v>
      </c>
      <c r="BW27" s="118">
        <v>2.597</v>
      </c>
      <c r="BX27" s="118">
        <v>1.909</v>
      </c>
      <c r="BY27" s="118">
        <v>1.909</v>
      </c>
      <c r="BZ27" s="118">
        <v>0</v>
      </c>
      <c r="CA27" s="118">
        <v>0</v>
      </c>
      <c r="CB27" s="118">
        <v>0</v>
      </c>
      <c r="CC27" s="118">
        <v>0</v>
      </c>
      <c r="CD27" s="118">
        <v>2.9220000000000002</v>
      </c>
      <c r="CE27" s="118">
        <v>2.9220000000000002</v>
      </c>
      <c r="CF27" s="118">
        <v>2.9220000000000002</v>
      </c>
      <c r="CG27" s="118">
        <v>2.9220000000000002</v>
      </c>
      <c r="CH27" s="118">
        <v>2.1469999999999998</v>
      </c>
      <c r="CI27" s="118">
        <v>2.1469999999999998</v>
      </c>
      <c r="CJ27" s="118">
        <v>0</v>
      </c>
      <c r="CK27" s="118">
        <v>0</v>
      </c>
      <c r="CL27" s="118">
        <v>0</v>
      </c>
      <c r="CM27" s="118">
        <v>0</v>
      </c>
    </row>
    <row r="28" spans="1:91" x14ac:dyDescent="0.35">
      <c r="A28" s="145" t="s">
        <v>238</v>
      </c>
      <c r="B28" s="118">
        <v>2.1999999999999999E-2</v>
      </c>
      <c r="C28" s="118">
        <v>2.5000000000000001E-2</v>
      </c>
      <c r="D28" s="118">
        <v>1.4999999999999999E-2</v>
      </c>
      <c r="E28" s="118">
        <v>1.4E-2</v>
      </c>
      <c r="F28" s="118">
        <v>6.6000000000000003E-2</v>
      </c>
      <c r="G28" s="118">
        <v>6.6000000000000003E-2</v>
      </c>
      <c r="H28" s="118">
        <v>0</v>
      </c>
      <c r="I28" s="118">
        <v>0</v>
      </c>
      <c r="J28" s="118">
        <v>0</v>
      </c>
      <c r="K28" s="118">
        <v>0</v>
      </c>
      <c r="L28" s="118">
        <v>4.3999999999999997E-2</v>
      </c>
      <c r="M28" s="118">
        <v>5.0999999999999997E-2</v>
      </c>
      <c r="N28" s="118">
        <v>3.1E-2</v>
      </c>
      <c r="O28" s="118">
        <v>2.8000000000000001E-2</v>
      </c>
      <c r="P28" s="118">
        <v>0.13200000000000001</v>
      </c>
      <c r="Q28" s="118">
        <v>0.13100000000000001</v>
      </c>
      <c r="R28" s="118">
        <v>0</v>
      </c>
      <c r="S28" s="118">
        <v>0</v>
      </c>
      <c r="T28" s="118">
        <v>0</v>
      </c>
      <c r="U28" s="118">
        <v>0</v>
      </c>
      <c r="V28" s="118">
        <v>6.6000000000000003E-2</v>
      </c>
      <c r="W28" s="118">
        <v>7.5999999999999998E-2</v>
      </c>
      <c r="X28" s="118">
        <v>4.5999999999999999E-2</v>
      </c>
      <c r="Y28" s="118">
        <v>4.2000000000000003E-2</v>
      </c>
      <c r="Z28" s="118">
        <v>0.19900000000000001</v>
      </c>
      <c r="AA28" s="118">
        <v>0.19700000000000001</v>
      </c>
      <c r="AB28" s="118">
        <v>0</v>
      </c>
      <c r="AC28" s="118">
        <v>0</v>
      </c>
      <c r="AD28" s="118">
        <v>0</v>
      </c>
      <c r="AE28" s="118">
        <v>0</v>
      </c>
      <c r="AF28" s="118">
        <v>8.6999999999999994E-2</v>
      </c>
      <c r="AG28" s="118">
        <v>0.10199999999999999</v>
      </c>
      <c r="AH28" s="118">
        <v>6.0999999999999999E-2</v>
      </c>
      <c r="AI28" s="118">
        <v>5.6000000000000001E-2</v>
      </c>
      <c r="AJ28" s="118">
        <v>0.26500000000000001</v>
      </c>
      <c r="AK28" s="118">
        <v>0.26200000000000001</v>
      </c>
      <c r="AL28" s="118">
        <v>0</v>
      </c>
      <c r="AM28" s="118">
        <v>0</v>
      </c>
      <c r="AN28" s="118">
        <v>0</v>
      </c>
      <c r="AO28" s="118">
        <v>0</v>
      </c>
      <c r="AP28" s="118">
        <v>0.109</v>
      </c>
      <c r="AQ28" s="118">
        <v>0.127</v>
      </c>
      <c r="AR28" s="118">
        <v>7.6999999999999999E-2</v>
      </c>
      <c r="AS28" s="118">
        <v>7.0000000000000007E-2</v>
      </c>
      <c r="AT28" s="118">
        <v>0.33100000000000002</v>
      </c>
      <c r="AU28" s="118">
        <v>0.32800000000000001</v>
      </c>
      <c r="AV28" s="118">
        <v>0</v>
      </c>
      <c r="AW28" s="118">
        <v>0</v>
      </c>
      <c r="AX28" s="118">
        <v>0</v>
      </c>
      <c r="AY28" s="118">
        <v>0</v>
      </c>
      <c r="AZ28" s="118">
        <v>0.13100000000000001</v>
      </c>
      <c r="BA28" s="118">
        <v>0.152</v>
      </c>
      <c r="BB28" s="118">
        <v>9.1999999999999998E-2</v>
      </c>
      <c r="BC28" s="118">
        <v>8.4000000000000005E-2</v>
      </c>
      <c r="BD28" s="118">
        <v>0.39700000000000002</v>
      </c>
      <c r="BE28" s="118">
        <v>0.39300000000000002</v>
      </c>
      <c r="BF28" s="118">
        <v>0</v>
      </c>
      <c r="BG28" s="118">
        <v>0</v>
      </c>
      <c r="BH28" s="118">
        <v>0</v>
      </c>
      <c r="BI28" s="118">
        <v>0</v>
      </c>
      <c r="BJ28" s="118">
        <v>0.153</v>
      </c>
      <c r="BK28" s="118">
        <v>0.17799999999999999</v>
      </c>
      <c r="BL28" s="118">
        <v>0.107</v>
      </c>
      <c r="BM28" s="118">
        <v>9.8000000000000004E-2</v>
      </c>
      <c r="BN28" s="118">
        <v>0.46400000000000002</v>
      </c>
      <c r="BO28" s="118">
        <v>0.45900000000000002</v>
      </c>
      <c r="BP28" s="118">
        <v>0</v>
      </c>
      <c r="BQ28" s="118">
        <v>0</v>
      </c>
      <c r="BR28" s="118">
        <v>0</v>
      </c>
      <c r="BS28" s="118">
        <v>0</v>
      </c>
      <c r="BT28" s="118">
        <v>0.17499999999999999</v>
      </c>
      <c r="BU28" s="118">
        <v>0.20300000000000001</v>
      </c>
      <c r="BV28" s="118">
        <v>0.123</v>
      </c>
      <c r="BW28" s="118">
        <v>0.112</v>
      </c>
      <c r="BX28" s="118">
        <v>0.53</v>
      </c>
      <c r="BY28" s="118">
        <v>0.52400000000000002</v>
      </c>
      <c r="BZ28" s="118">
        <v>0</v>
      </c>
      <c r="CA28" s="118">
        <v>0</v>
      </c>
      <c r="CB28" s="118">
        <v>0</v>
      </c>
      <c r="CC28" s="118">
        <v>0</v>
      </c>
      <c r="CD28" s="118">
        <v>0.19700000000000001</v>
      </c>
      <c r="CE28" s="118">
        <v>0.22900000000000001</v>
      </c>
      <c r="CF28" s="118">
        <v>0.13800000000000001</v>
      </c>
      <c r="CG28" s="118">
        <v>0.126</v>
      </c>
      <c r="CH28" s="118">
        <v>0.59599999999999997</v>
      </c>
      <c r="CI28" s="118">
        <v>0.59</v>
      </c>
      <c r="CJ28" s="118">
        <v>0</v>
      </c>
      <c r="CK28" s="118">
        <v>0</v>
      </c>
      <c r="CL28" s="118">
        <v>0</v>
      </c>
      <c r="CM28" s="118">
        <v>0</v>
      </c>
    </row>
    <row r="29" spans="1:91" x14ac:dyDescent="0.35">
      <c r="A29" s="145" t="s">
        <v>239</v>
      </c>
      <c r="B29" s="118">
        <v>2.1000000000000001E-2</v>
      </c>
      <c r="C29" s="118">
        <v>1.0999999999999999E-2</v>
      </c>
      <c r="D29" s="118">
        <v>3.0000000000000001E-3</v>
      </c>
      <c r="E29" s="118">
        <v>3.0000000000000001E-3</v>
      </c>
      <c r="F29" s="118">
        <v>5.5E-2</v>
      </c>
      <c r="G29" s="118">
        <v>5.5E-2</v>
      </c>
      <c r="H29" s="118">
        <v>0</v>
      </c>
      <c r="I29" s="118">
        <v>0</v>
      </c>
      <c r="J29" s="118">
        <v>0</v>
      </c>
      <c r="K29" s="118">
        <v>0</v>
      </c>
      <c r="L29" s="118">
        <v>4.2000000000000003E-2</v>
      </c>
      <c r="M29" s="118">
        <v>2.3E-2</v>
      </c>
      <c r="N29" s="118">
        <v>5.0000000000000001E-3</v>
      </c>
      <c r="O29" s="118">
        <v>6.0000000000000001E-3</v>
      </c>
      <c r="P29" s="118">
        <v>0.111</v>
      </c>
      <c r="Q29" s="118">
        <v>0.111</v>
      </c>
      <c r="R29" s="118">
        <v>0</v>
      </c>
      <c r="S29" s="118">
        <v>0</v>
      </c>
      <c r="T29" s="118">
        <v>0</v>
      </c>
      <c r="U29" s="118">
        <v>0</v>
      </c>
      <c r="V29" s="118">
        <v>6.4000000000000001E-2</v>
      </c>
      <c r="W29" s="118">
        <v>3.4000000000000002E-2</v>
      </c>
      <c r="X29" s="118">
        <v>8.0000000000000002E-3</v>
      </c>
      <c r="Y29" s="118">
        <v>8.0000000000000002E-3</v>
      </c>
      <c r="Z29" s="118">
        <v>0.16600000000000001</v>
      </c>
      <c r="AA29" s="118">
        <v>0.16600000000000001</v>
      </c>
      <c r="AB29" s="118">
        <v>0</v>
      </c>
      <c r="AC29" s="118">
        <v>0</v>
      </c>
      <c r="AD29" s="118">
        <v>0</v>
      </c>
      <c r="AE29" s="118">
        <v>0</v>
      </c>
      <c r="AF29" s="118">
        <v>8.5000000000000006E-2</v>
      </c>
      <c r="AG29" s="118">
        <v>4.5999999999999999E-2</v>
      </c>
      <c r="AH29" s="118">
        <v>1.0999999999999999E-2</v>
      </c>
      <c r="AI29" s="118">
        <v>1.0999999999999999E-2</v>
      </c>
      <c r="AJ29" s="118">
        <v>0.222</v>
      </c>
      <c r="AK29" s="118">
        <v>0.222</v>
      </c>
      <c r="AL29" s="118">
        <v>0</v>
      </c>
      <c r="AM29" s="118">
        <v>0</v>
      </c>
      <c r="AN29" s="118">
        <v>0</v>
      </c>
      <c r="AO29" s="118">
        <v>0</v>
      </c>
      <c r="AP29" s="118">
        <v>0.106</v>
      </c>
      <c r="AQ29" s="118">
        <v>5.7000000000000002E-2</v>
      </c>
      <c r="AR29" s="118">
        <v>1.2999999999999999E-2</v>
      </c>
      <c r="AS29" s="118">
        <v>1.4E-2</v>
      </c>
      <c r="AT29" s="118">
        <v>0.27700000000000002</v>
      </c>
      <c r="AU29" s="118">
        <v>0.27700000000000002</v>
      </c>
      <c r="AV29" s="118">
        <v>0</v>
      </c>
      <c r="AW29" s="118">
        <v>0</v>
      </c>
      <c r="AX29" s="118">
        <v>0</v>
      </c>
      <c r="AY29" s="118">
        <v>0</v>
      </c>
      <c r="AZ29" s="118">
        <v>0.127</v>
      </c>
      <c r="BA29" s="118">
        <v>6.9000000000000006E-2</v>
      </c>
      <c r="BB29" s="118">
        <v>1.6E-2</v>
      </c>
      <c r="BC29" s="118">
        <v>1.7000000000000001E-2</v>
      </c>
      <c r="BD29" s="118">
        <v>0.33300000000000002</v>
      </c>
      <c r="BE29" s="118">
        <v>0.33300000000000002</v>
      </c>
      <c r="BF29" s="118">
        <v>0</v>
      </c>
      <c r="BG29" s="118">
        <v>0</v>
      </c>
      <c r="BH29" s="118">
        <v>0</v>
      </c>
      <c r="BI29" s="118">
        <v>0</v>
      </c>
      <c r="BJ29" s="118">
        <v>0.14799999999999999</v>
      </c>
      <c r="BK29" s="118">
        <v>0.08</v>
      </c>
      <c r="BL29" s="118">
        <v>1.9E-2</v>
      </c>
      <c r="BM29" s="118">
        <v>0.02</v>
      </c>
      <c r="BN29" s="118">
        <v>0.38800000000000001</v>
      </c>
      <c r="BO29" s="118">
        <v>0.38800000000000001</v>
      </c>
      <c r="BP29" s="118">
        <v>0</v>
      </c>
      <c r="BQ29" s="118">
        <v>0</v>
      </c>
      <c r="BR29" s="118">
        <v>0</v>
      </c>
      <c r="BS29" s="118">
        <v>0</v>
      </c>
      <c r="BT29" s="118">
        <v>0.17</v>
      </c>
      <c r="BU29" s="118">
        <v>9.1999999999999998E-2</v>
      </c>
      <c r="BV29" s="118">
        <v>2.1999999999999999E-2</v>
      </c>
      <c r="BW29" s="118">
        <v>2.1999999999999999E-2</v>
      </c>
      <c r="BX29" s="118">
        <v>0.44400000000000001</v>
      </c>
      <c r="BY29" s="118">
        <v>0.44400000000000001</v>
      </c>
      <c r="BZ29" s="118">
        <v>0</v>
      </c>
      <c r="CA29" s="118">
        <v>0</v>
      </c>
      <c r="CB29" s="118">
        <v>0</v>
      </c>
      <c r="CC29" s="118">
        <v>0</v>
      </c>
      <c r="CD29" s="118">
        <v>0.191</v>
      </c>
      <c r="CE29" s="118">
        <v>0.10299999999999999</v>
      </c>
      <c r="CF29" s="118">
        <v>2.4E-2</v>
      </c>
      <c r="CG29" s="118">
        <v>2.5000000000000001E-2</v>
      </c>
      <c r="CH29" s="118">
        <v>0.499</v>
      </c>
      <c r="CI29" s="118">
        <v>0.499</v>
      </c>
      <c r="CJ29" s="118">
        <v>0</v>
      </c>
      <c r="CK29" s="118">
        <v>0</v>
      </c>
      <c r="CL29" s="118">
        <v>0</v>
      </c>
      <c r="CM29" s="118">
        <v>0</v>
      </c>
    </row>
    <row r="30" spans="1:91" x14ac:dyDescent="0.35">
      <c r="A30" s="145" t="s">
        <v>240</v>
      </c>
      <c r="B30" s="118">
        <v>1.2999999999999999E-2</v>
      </c>
      <c r="C30" s="118">
        <v>1.2999999999999999E-2</v>
      </c>
      <c r="D30" s="118">
        <v>1.0999999999999999E-2</v>
      </c>
      <c r="E30" s="118">
        <v>1.0999999999999999E-2</v>
      </c>
      <c r="F30" s="118">
        <v>5.6000000000000001E-2</v>
      </c>
      <c r="G30" s="118">
        <v>5.6000000000000001E-2</v>
      </c>
      <c r="H30" s="118">
        <v>0</v>
      </c>
      <c r="I30" s="118">
        <v>0</v>
      </c>
      <c r="J30" s="118">
        <v>0</v>
      </c>
      <c r="K30" s="118">
        <v>0</v>
      </c>
      <c r="L30" s="118">
        <v>2.5999999999999999E-2</v>
      </c>
      <c r="M30" s="118">
        <v>2.5999999999999999E-2</v>
      </c>
      <c r="N30" s="118">
        <v>2.1000000000000001E-2</v>
      </c>
      <c r="O30" s="118">
        <v>2.1000000000000001E-2</v>
      </c>
      <c r="P30" s="118">
        <v>0.113</v>
      </c>
      <c r="Q30" s="118">
        <v>0.113</v>
      </c>
      <c r="R30" s="118">
        <v>0</v>
      </c>
      <c r="S30" s="118">
        <v>0</v>
      </c>
      <c r="T30" s="118">
        <v>0</v>
      </c>
      <c r="U30" s="118">
        <v>0</v>
      </c>
      <c r="V30" s="118">
        <v>3.9E-2</v>
      </c>
      <c r="W30" s="118">
        <v>3.9E-2</v>
      </c>
      <c r="X30" s="118">
        <v>3.2000000000000001E-2</v>
      </c>
      <c r="Y30" s="118">
        <v>3.2000000000000001E-2</v>
      </c>
      <c r="Z30" s="118">
        <v>0.16900000000000001</v>
      </c>
      <c r="AA30" s="118">
        <v>0.16900000000000001</v>
      </c>
      <c r="AB30" s="118">
        <v>0</v>
      </c>
      <c r="AC30" s="118">
        <v>0</v>
      </c>
      <c r="AD30" s="118">
        <v>0</v>
      </c>
      <c r="AE30" s="118">
        <v>0</v>
      </c>
      <c r="AF30" s="118">
        <v>5.2999999999999999E-2</v>
      </c>
      <c r="AG30" s="118">
        <v>5.2999999999999999E-2</v>
      </c>
      <c r="AH30" s="118">
        <v>4.2000000000000003E-2</v>
      </c>
      <c r="AI30" s="118">
        <v>4.2000000000000003E-2</v>
      </c>
      <c r="AJ30" s="118">
        <v>0.22500000000000001</v>
      </c>
      <c r="AK30" s="118">
        <v>0.22500000000000001</v>
      </c>
      <c r="AL30" s="118">
        <v>0</v>
      </c>
      <c r="AM30" s="118">
        <v>0</v>
      </c>
      <c r="AN30" s="118">
        <v>0</v>
      </c>
      <c r="AO30" s="118">
        <v>0</v>
      </c>
      <c r="AP30" s="118">
        <v>6.6000000000000003E-2</v>
      </c>
      <c r="AQ30" s="118">
        <v>6.6000000000000003E-2</v>
      </c>
      <c r="AR30" s="118">
        <v>5.2999999999999999E-2</v>
      </c>
      <c r="AS30" s="118">
        <v>5.2999999999999999E-2</v>
      </c>
      <c r="AT30" s="118">
        <v>0.28199999999999997</v>
      </c>
      <c r="AU30" s="118">
        <v>0.28199999999999997</v>
      </c>
      <c r="AV30" s="118">
        <v>0</v>
      </c>
      <c r="AW30" s="118">
        <v>0</v>
      </c>
      <c r="AX30" s="118">
        <v>0</v>
      </c>
      <c r="AY30" s="118">
        <v>0</v>
      </c>
      <c r="AZ30" s="118">
        <v>7.9000000000000001E-2</v>
      </c>
      <c r="BA30" s="118">
        <v>7.9000000000000001E-2</v>
      </c>
      <c r="BB30" s="118">
        <v>6.3E-2</v>
      </c>
      <c r="BC30" s="118">
        <v>6.3E-2</v>
      </c>
      <c r="BD30" s="118">
        <v>0.33800000000000002</v>
      </c>
      <c r="BE30" s="118">
        <v>0.33800000000000002</v>
      </c>
      <c r="BF30" s="118">
        <v>0</v>
      </c>
      <c r="BG30" s="118">
        <v>0</v>
      </c>
      <c r="BH30" s="118">
        <v>0</v>
      </c>
      <c r="BI30" s="118">
        <v>0</v>
      </c>
      <c r="BJ30" s="118">
        <v>9.1999999999999998E-2</v>
      </c>
      <c r="BK30" s="118">
        <v>9.1999999999999998E-2</v>
      </c>
      <c r="BL30" s="118">
        <v>7.3999999999999996E-2</v>
      </c>
      <c r="BM30" s="118">
        <v>7.3999999999999996E-2</v>
      </c>
      <c r="BN30" s="118">
        <v>0.39400000000000002</v>
      </c>
      <c r="BO30" s="118">
        <v>0.39400000000000002</v>
      </c>
      <c r="BP30" s="118">
        <v>0</v>
      </c>
      <c r="BQ30" s="118">
        <v>0</v>
      </c>
      <c r="BR30" s="118">
        <v>0</v>
      </c>
      <c r="BS30" s="118">
        <v>0</v>
      </c>
      <c r="BT30" s="118">
        <v>0.105</v>
      </c>
      <c r="BU30" s="118">
        <v>0.105</v>
      </c>
      <c r="BV30" s="118">
        <v>8.4000000000000005E-2</v>
      </c>
      <c r="BW30" s="118">
        <v>8.4000000000000005E-2</v>
      </c>
      <c r="BX30" s="118">
        <v>0.45100000000000001</v>
      </c>
      <c r="BY30" s="118">
        <v>0.45100000000000001</v>
      </c>
      <c r="BZ30" s="118">
        <v>0</v>
      </c>
      <c r="CA30" s="118">
        <v>0</v>
      </c>
      <c r="CB30" s="118">
        <v>0</v>
      </c>
      <c r="CC30" s="118">
        <v>0</v>
      </c>
      <c r="CD30" s="118">
        <v>0.11799999999999999</v>
      </c>
      <c r="CE30" s="118">
        <v>0.11799999999999999</v>
      </c>
      <c r="CF30" s="118">
        <v>9.5000000000000001E-2</v>
      </c>
      <c r="CG30" s="118">
        <v>9.5000000000000001E-2</v>
      </c>
      <c r="CH30" s="118">
        <v>0.50700000000000001</v>
      </c>
      <c r="CI30" s="118">
        <v>0.50700000000000001</v>
      </c>
      <c r="CJ30" s="118">
        <v>0</v>
      </c>
      <c r="CK30" s="118">
        <v>0</v>
      </c>
      <c r="CL30" s="118">
        <v>0</v>
      </c>
      <c r="CM30" s="118">
        <v>0</v>
      </c>
    </row>
    <row r="31" spans="1:91" x14ac:dyDescent="0.35">
      <c r="A31" s="145" t="s">
        <v>241</v>
      </c>
      <c r="B31" s="118">
        <v>5.1999999999999998E-2</v>
      </c>
      <c r="C31" s="118">
        <v>5.1999999999999998E-2</v>
      </c>
      <c r="D31" s="118">
        <v>5.0999999999999997E-2</v>
      </c>
      <c r="E31" s="118">
        <v>5.0999999999999997E-2</v>
      </c>
      <c r="F31" s="118">
        <v>0.13</v>
      </c>
      <c r="G31" s="118">
        <v>0.108</v>
      </c>
      <c r="H31" s="118">
        <v>0</v>
      </c>
      <c r="I31" s="118">
        <v>0</v>
      </c>
      <c r="J31" s="118">
        <v>0</v>
      </c>
      <c r="K31" s="118">
        <v>0</v>
      </c>
      <c r="L31" s="118">
        <v>0.104</v>
      </c>
      <c r="M31" s="118">
        <v>0.104</v>
      </c>
      <c r="N31" s="118">
        <v>0.10299999999999999</v>
      </c>
      <c r="O31" s="118">
        <v>0.10199999999999999</v>
      </c>
      <c r="P31" s="118">
        <v>0.26</v>
      </c>
      <c r="Q31" s="118">
        <v>0.215</v>
      </c>
      <c r="R31" s="118">
        <v>0</v>
      </c>
      <c r="S31" s="118">
        <v>0</v>
      </c>
      <c r="T31" s="118">
        <v>0</v>
      </c>
      <c r="U31" s="118">
        <v>0</v>
      </c>
      <c r="V31" s="118">
        <v>0.156</v>
      </c>
      <c r="W31" s="118">
        <v>0.156</v>
      </c>
      <c r="X31" s="118">
        <v>0.154</v>
      </c>
      <c r="Y31" s="118">
        <v>0.153</v>
      </c>
      <c r="Z31" s="118">
        <v>0.39</v>
      </c>
      <c r="AA31" s="118">
        <v>0.32300000000000001</v>
      </c>
      <c r="AB31" s="118">
        <v>0</v>
      </c>
      <c r="AC31" s="118">
        <v>0</v>
      </c>
      <c r="AD31" s="118">
        <v>0</v>
      </c>
      <c r="AE31" s="118">
        <v>0</v>
      </c>
      <c r="AF31" s="118">
        <v>0.20799999999999999</v>
      </c>
      <c r="AG31" s="118">
        <v>0.20799999999999999</v>
      </c>
      <c r="AH31" s="118">
        <v>0.20499999999999999</v>
      </c>
      <c r="AI31" s="118">
        <v>0.20399999999999999</v>
      </c>
      <c r="AJ31" s="118">
        <v>0.52</v>
      </c>
      <c r="AK31" s="118">
        <v>0.43</v>
      </c>
      <c r="AL31" s="118">
        <v>0</v>
      </c>
      <c r="AM31" s="118">
        <v>0</v>
      </c>
      <c r="AN31" s="118">
        <v>0</v>
      </c>
      <c r="AO31" s="118">
        <v>0</v>
      </c>
      <c r="AP31" s="118">
        <v>0.26</v>
      </c>
      <c r="AQ31" s="118">
        <v>0.26</v>
      </c>
      <c r="AR31" s="118">
        <v>0.25600000000000001</v>
      </c>
      <c r="AS31" s="118">
        <v>0.255</v>
      </c>
      <c r="AT31" s="118">
        <v>0.65100000000000002</v>
      </c>
      <c r="AU31" s="118">
        <v>0.53800000000000003</v>
      </c>
      <c r="AV31" s="118">
        <v>0</v>
      </c>
      <c r="AW31" s="118">
        <v>0</v>
      </c>
      <c r="AX31" s="118">
        <v>0</v>
      </c>
      <c r="AY31" s="118">
        <v>0</v>
      </c>
      <c r="AZ31" s="118">
        <v>0.312</v>
      </c>
      <c r="BA31" s="118">
        <v>0.312</v>
      </c>
      <c r="BB31" s="118">
        <v>0.308</v>
      </c>
      <c r="BC31" s="118">
        <v>0.30599999999999999</v>
      </c>
      <c r="BD31" s="118">
        <v>0.78100000000000003</v>
      </c>
      <c r="BE31" s="118">
        <v>0.64600000000000002</v>
      </c>
      <c r="BF31" s="118">
        <v>0</v>
      </c>
      <c r="BG31" s="118">
        <v>0</v>
      </c>
      <c r="BH31" s="118">
        <v>0</v>
      </c>
      <c r="BI31" s="118">
        <v>0</v>
      </c>
      <c r="BJ31" s="118">
        <v>0.36399999999999999</v>
      </c>
      <c r="BK31" s="118">
        <v>0.36399999999999999</v>
      </c>
      <c r="BL31" s="118">
        <v>0.35899999999999999</v>
      </c>
      <c r="BM31" s="118">
        <v>0.35699999999999998</v>
      </c>
      <c r="BN31" s="118">
        <v>0.91100000000000003</v>
      </c>
      <c r="BO31" s="118">
        <v>0.753</v>
      </c>
      <c r="BP31" s="118">
        <v>0</v>
      </c>
      <c r="BQ31" s="118">
        <v>0</v>
      </c>
      <c r="BR31" s="118">
        <v>0</v>
      </c>
      <c r="BS31" s="118">
        <v>0</v>
      </c>
      <c r="BT31" s="118">
        <v>0.41599999999999998</v>
      </c>
      <c r="BU31" s="118">
        <v>0.41599999999999998</v>
      </c>
      <c r="BV31" s="118">
        <v>0.41</v>
      </c>
      <c r="BW31" s="118">
        <v>0.40799999999999997</v>
      </c>
      <c r="BX31" s="118">
        <v>1.0409999999999999</v>
      </c>
      <c r="BY31" s="118">
        <v>0.86099999999999999</v>
      </c>
      <c r="BZ31" s="118">
        <v>0</v>
      </c>
      <c r="CA31" s="118">
        <v>0</v>
      </c>
      <c r="CB31" s="118">
        <v>0</v>
      </c>
      <c r="CC31" s="118">
        <v>0</v>
      </c>
      <c r="CD31" s="118">
        <v>0.46800000000000003</v>
      </c>
      <c r="CE31" s="118">
        <v>0.46800000000000003</v>
      </c>
      <c r="CF31" s="118">
        <v>0.46100000000000002</v>
      </c>
      <c r="CG31" s="118">
        <v>0.46</v>
      </c>
      <c r="CH31" s="118">
        <v>1.171</v>
      </c>
      <c r="CI31" s="118">
        <v>0.96799999999999997</v>
      </c>
      <c r="CJ31" s="118">
        <v>0</v>
      </c>
      <c r="CK31" s="118">
        <v>0</v>
      </c>
      <c r="CL31" s="118">
        <v>0</v>
      </c>
      <c r="CM31" s="118">
        <v>0</v>
      </c>
    </row>
    <row r="32" spans="1:91" x14ac:dyDescent="0.35">
      <c r="A32" s="145" t="s">
        <v>242</v>
      </c>
      <c r="B32" s="118">
        <v>0.09</v>
      </c>
      <c r="C32" s="118">
        <v>0.14599999999999999</v>
      </c>
      <c r="D32" s="118">
        <v>5.5E-2</v>
      </c>
      <c r="E32" s="118">
        <v>5.6000000000000001E-2</v>
      </c>
      <c r="F32" s="118">
        <v>5.8000000000000003E-2</v>
      </c>
      <c r="G32" s="118">
        <v>5.8000000000000003E-2</v>
      </c>
      <c r="H32" s="118">
        <v>0</v>
      </c>
      <c r="I32" s="118">
        <v>0</v>
      </c>
      <c r="J32" s="118">
        <v>0</v>
      </c>
      <c r="K32" s="118">
        <v>0</v>
      </c>
      <c r="L32" s="118">
        <v>0.18099999999999999</v>
      </c>
      <c r="M32" s="118">
        <v>0.29099999999999998</v>
      </c>
      <c r="N32" s="118">
        <v>0.11</v>
      </c>
      <c r="O32" s="118">
        <v>0.112</v>
      </c>
      <c r="P32" s="118">
        <v>0.11700000000000001</v>
      </c>
      <c r="Q32" s="118">
        <v>0.11600000000000001</v>
      </c>
      <c r="R32" s="118">
        <v>0</v>
      </c>
      <c r="S32" s="118">
        <v>0</v>
      </c>
      <c r="T32" s="118">
        <v>0</v>
      </c>
      <c r="U32" s="118">
        <v>0</v>
      </c>
      <c r="V32" s="118">
        <v>0.27100000000000002</v>
      </c>
      <c r="W32" s="118">
        <v>0.437</v>
      </c>
      <c r="X32" s="118">
        <v>0.16500000000000001</v>
      </c>
      <c r="Y32" s="118">
        <v>0.16800000000000001</v>
      </c>
      <c r="Z32" s="118">
        <v>0.17499999999999999</v>
      </c>
      <c r="AA32" s="118">
        <v>0.17399999999999999</v>
      </c>
      <c r="AB32" s="118">
        <v>0</v>
      </c>
      <c r="AC32" s="118">
        <v>0</v>
      </c>
      <c r="AD32" s="118">
        <v>0</v>
      </c>
      <c r="AE32" s="118">
        <v>0</v>
      </c>
      <c r="AF32" s="118">
        <v>0.36099999999999999</v>
      </c>
      <c r="AG32" s="118">
        <v>0.58199999999999996</v>
      </c>
      <c r="AH32" s="118">
        <v>0.221</v>
      </c>
      <c r="AI32" s="118">
        <v>0.224</v>
      </c>
      <c r="AJ32" s="118">
        <v>0.23400000000000001</v>
      </c>
      <c r="AK32" s="118">
        <v>0.23200000000000001</v>
      </c>
      <c r="AL32" s="118">
        <v>0</v>
      </c>
      <c r="AM32" s="118">
        <v>0</v>
      </c>
      <c r="AN32" s="118">
        <v>0</v>
      </c>
      <c r="AO32" s="118">
        <v>0</v>
      </c>
      <c r="AP32" s="118">
        <v>0.45200000000000001</v>
      </c>
      <c r="AQ32" s="118">
        <v>0.72799999999999998</v>
      </c>
      <c r="AR32" s="118">
        <v>0.27600000000000002</v>
      </c>
      <c r="AS32" s="118">
        <v>0.28000000000000003</v>
      </c>
      <c r="AT32" s="118">
        <v>0.29199999999999998</v>
      </c>
      <c r="AU32" s="118">
        <v>0.29099999999999998</v>
      </c>
      <c r="AV32" s="118">
        <v>0</v>
      </c>
      <c r="AW32" s="118">
        <v>0</v>
      </c>
      <c r="AX32" s="118">
        <v>0</v>
      </c>
      <c r="AY32" s="118">
        <v>0</v>
      </c>
      <c r="AZ32" s="118">
        <v>0.54200000000000004</v>
      </c>
      <c r="BA32" s="118">
        <v>0.873</v>
      </c>
      <c r="BB32" s="118">
        <v>0.33100000000000002</v>
      </c>
      <c r="BC32" s="118">
        <v>0.33600000000000002</v>
      </c>
      <c r="BD32" s="118">
        <v>0.35099999999999998</v>
      </c>
      <c r="BE32" s="118">
        <v>0.34899999999999998</v>
      </c>
      <c r="BF32" s="118">
        <v>0</v>
      </c>
      <c r="BG32" s="118">
        <v>0</v>
      </c>
      <c r="BH32" s="118">
        <v>0</v>
      </c>
      <c r="BI32" s="118">
        <v>0</v>
      </c>
      <c r="BJ32" s="118">
        <v>0.63200000000000001</v>
      </c>
      <c r="BK32" s="118">
        <v>1.0189999999999999</v>
      </c>
      <c r="BL32" s="118">
        <v>0.38600000000000001</v>
      </c>
      <c r="BM32" s="118">
        <v>0.39200000000000002</v>
      </c>
      <c r="BN32" s="118">
        <v>0.40899999999999997</v>
      </c>
      <c r="BO32" s="118">
        <v>0.40699999999999997</v>
      </c>
      <c r="BP32" s="118">
        <v>0</v>
      </c>
      <c r="BQ32" s="118">
        <v>0</v>
      </c>
      <c r="BR32" s="118">
        <v>0</v>
      </c>
      <c r="BS32" s="118">
        <v>0</v>
      </c>
      <c r="BT32" s="118">
        <v>0.72199999999999998</v>
      </c>
      <c r="BU32" s="118">
        <v>1.1639999999999999</v>
      </c>
      <c r="BV32" s="118">
        <v>0.441</v>
      </c>
      <c r="BW32" s="118">
        <v>0.44800000000000001</v>
      </c>
      <c r="BX32" s="118">
        <v>0.46700000000000003</v>
      </c>
      <c r="BY32" s="118">
        <v>0.46500000000000002</v>
      </c>
      <c r="BZ32" s="118">
        <v>0</v>
      </c>
      <c r="CA32" s="118">
        <v>0</v>
      </c>
      <c r="CB32" s="118">
        <v>0</v>
      </c>
      <c r="CC32" s="118">
        <v>0</v>
      </c>
      <c r="CD32" s="118">
        <v>0.81299999999999994</v>
      </c>
      <c r="CE32" s="118">
        <v>1.31</v>
      </c>
      <c r="CF32" s="118">
        <v>0.496</v>
      </c>
      <c r="CG32" s="118">
        <v>0.504</v>
      </c>
      <c r="CH32" s="118">
        <v>0.52600000000000002</v>
      </c>
      <c r="CI32" s="118">
        <v>0.52300000000000002</v>
      </c>
      <c r="CJ32" s="118">
        <v>0</v>
      </c>
      <c r="CK32" s="118">
        <v>0</v>
      </c>
      <c r="CL32" s="118">
        <v>0</v>
      </c>
      <c r="CM32" s="118">
        <v>0</v>
      </c>
    </row>
    <row r="33" spans="1:91" x14ac:dyDescent="0.35">
      <c r="A33" s="145" t="s">
        <v>243</v>
      </c>
      <c r="B33" s="118">
        <v>9.9000000000000005E-2</v>
      </c>
      <c r="C33" s="118">
        <v>0.13800000000000001</v>
      </c>
      <c r="D33" s="118">
        <v>0.106</v>
      </c>
      <c r="E33" s="118">
        <v>0.10299999999999999</v>
      </c>
      <c r="F33" s="118">
        <v>8.2000000000000003E-2</v>
      </c>
      <c r="G33" s="118">
        <v>8.3000000000000004E-2</v>
      </c>
      <c r="H33" s="118">
        <v>0</v>
      </c>
      <c r="I33" s="118">
        <v>0</v>
      </c>
      <c r="J33" s="118">
        <v>0</v>
      </c>
      <c r="K33" s="118">
        <v>0</v>
      </c>
      <c r="L33" s="118">
        <v>0.19800000000000001</v>
      </c>
      <c r="M33" s="118">
        <v>0.27600000000000002</v>
      </c>
      <c r="N33" s="118">
        <v>0.21199999999999999</v>
      </c>
      <c r="O33" s="118">
        <v>0.20499999999999999</v>
      </c>
      <c r="P33" s="118">
        <v>0.16400000000000001</v>
      </c>
      <c r="Q33" s="118">
        <v>0.16700000000000001</v>
      </c>
      <c r="R33" s="118">
        <v>0</v>
      </c>
      <c r="S33" s="118">
        <v>0</v>
      </c>
      <c r="T33" s="118">
        <v>0</v>
      </c>
      <c r="U33" s="118">
        <v>0</v>
      </c>
      <c r="V33" s="118">
        <v>0.29699999999999999</v>
      </c>
      <c r="W33" s="118">
        <v>0.41299999999999998</v>
      </c>
      <c r="X33" s="118">
        <v>0.317</v>
      </c>
      <c r="Y33" s="118">
        <v>0.308</v>
      </c>
      <c r="Z33" s="118">
        <v>0.246</v>
      </c>
      <c r="AA33" s="118">
        <v>0.25</v>
      </c>
      <c r="AB33" s="118">
        <v>0</v>
      </c>
      <c r="AC33" s="118">
        <v>0</v>
      </c>
      <c r="AD33" s="118">
        <v>0</v>
      </c>
      <c r="AE33" s="118">
        <v>0</v>
      </c>
      <c r="AF33" s="118">
        <v>0.39500000000000002</v>
      </c>
      <c r="AG33" s="118">
        <v>0.55100000000000005</v>
      </c>
      <c r="AH33" s="118">
        <v>0.42299999999999999</v>
      </c>
      <c r="AI33" s="118">
        <v>0.41</v>
      </c>
      <c r="AJ33" s="118">
        <v>0.32800000000000001</v>
      </c>
      <c r="AK33" s="118">
        <v>0.33400000000000002</v>
      </c>
      <c r="AL33" s="118">
        <v>0</v>
      </c>
      <c r="AM33" s="118">
        <v>0</v>
      </c>
      <c r="AN33" s="118">
        <v>0</v>
      </c>
      <c r="AO33" s="118">
        <v>0</v>
      </c>
      <c r="AP33" s="118">
        <v>0.49399999999999999</v>
      </c>
      <c r="AQ33" s="118">
        <v>0.68899999999999995</v>
      </c>
      <c r="AR33" s="118">
        <v>0.52900000000000003</v>
      </c>
      <c r="AS33" s="118">
        <v>0.51300000000000001</v>
      </c>
      <c r="AT33" s="118">
        <v>0.41</v>
      </c>
      <c r="AU33" s="118">
        <v>0.41699999999999998</v>
      </c>
      <c r="AV33" s="118">
        <v>0</v>
      </c>
      <c r="AW33" s="118">
        <v>0</v>
      </c>
      <c r="AX33" s="118">
        <v>0</v>
      </c>
      <c r="AY33" s="118">
        <v>0</v>
      </c>
      <c r="AZ33" s="118">
        <v>0.59299999999999997</v>
      </c>
      <c r="BA33" s="118">
        <v>0.82699999999999996</v>
      </c>
      <c r="BB33" s="118">
        <v>0.63500000000000001</v>
      </c>
      <c r="BC33" s="118">
        <v>0.61499999999999999</v>
      </c>
      <c r="BD33" s="118">
        <v>0.49199999999999999</v>
      </c>
      <c r="BE33" s="118">
        <v>0.5</v>
      </c>
      <c r="BF33" s="118">
        <v>0</v>
      </c>
      <c r="BG33" s="118">
        <v>0</v>
      </c>
      <c r="BH33" s="118">
        <v>0</v>
      </c>
      <c r="BI33" s="118">
        <v>0</v>
      </c>
      <c r="BJ33" s="118">
        <v>0.69199999999999995</v>
      </c>
      <c r="BK33" s="118">
        <v>0.96499999999999997</v>
      </c>
      <c r="BL33" s="118">
        <v>0.74099999999999999</v>
      </c>
      <c r="BM33" s="118">
        <v>0.71799999999999997</v>
      </c>
      <c r="BN33" s="118">
        <v>0.57399999999999995</v>
      </c>
      <c r="BO33" s="118">
        <v>0.58399999999999996</v>
      </c>
      <c r="BP33" s="118">
        <v>0</v>
      </c>
      <c r="BQ33" s="118">
        <v>0</v>
      </c>
      <c r="BR33" s="118">
        <v>0</v>
      </c>
      <c r="BS33" s="118">
        <v>0</v>
      </c>
      <c r="BT33" s="118">
        <v>0.79100000000000004</v>
      </c>
      <c r="BU33" s="118">
        <v>1.103</v>
      </c>
      <c r="BV33" s="118">
        <v>0.84599999999999997</v>
      </c>
      <c r="BW33" s="118">
        <v>0.82</v>
      </c>
      <c r="BX33" s="118">
        <v>0.65600000000000003</v>
      </c>
      <c r="BY33" s="118">
        <v>0.66700000000000004</v>
      </c>
      <c r="BZ33" s="118">
        <v>0</v>
      </c>
      <c r="CA33" s="118">
        <v>0</v>
      </c>
      <c r="CB33" s="118">
        <v>0</v>
      </c>
      <c r="CC33" s="118">
        <v>0</v>
      </c>
      <c r="CD33" s="118">
        <v>0.89</v>
      </c>
      <c r="CE33" s="118">
        <v>1.24</v>
      </c>
      <c r="CF33" s="118">
        <v>0.95199999999999996</v>
      </c>
      <c r="CG33" s="118">
        <v>0.92300000000000004</v>
      </c>
      <c r="CH33" s="118">
        <v>0.73799999999999999</v>
      </c>
      <c r="CI33" s="118">
        <v>0.75</v>
      </c>
      <c r="CJ33" s="118">
        <v>0</v>
      </c>
      <c r="CK33" s="118">
        <v>0</v>
      </c>
      <c r="CL33" s="118">
        <v>0</v>
      </c>
      <c r="CM33" s="118">
        <v>0</v>
      </c>
    </row>
    <row r="34" spans="1:91" x14ac:dyDescent="0.35">
      <c r="A34" s="145" t="s">
        <v>244</v>
      </c>
      <c r="B34" s="118">
        <v>7.8E-2</v>
      </c>
      <c r="C34" s="118">
        <v>0.34200000000000003</v>
      </c>
      <c r="D34" s="118">
        <v>6.3E-2</v>
      </c>
      <c r="E34" s="118">
        <v>4.2999999999999997E-2</v>
      </c>
      <c r="F34" s="118">
        <v>6.5000000000000002E-2</v>
      </c>
      <c r="G34" s="118">
        <v>5.2999999999999999E-2</v>
      </c>
      <c r="H34" s="118">
        <v>0</v>
      </c>
      <c r="I34" s="118">
        <v>0</v>
      </c>
      <c r="J34" s="118">
        <v>0</v>
      </c>
      <c r="K34" s="118">
        <v>0</v>
      </c>
      <c r="L34" s="118">
        <v>0.156</v>
      </c>
      <c r="M34" s="118">
        <v>0.68500000000000005</v>
      </c>
      <c r="N34" s="118">
        <v>0.127</v>
      </c>
      <c r="O34" s="118">
        <v>8.5999999999999993E-2</v>
      </c>
      <c r="P34" s="118">
        <v>0.129</v>
      </c>
      <c r="Q34" s="118">
        <v>0.106</v>
      </c>
      <c r="R34" s="118">
        <v>0</v>
      </c>
      <c r="S34" s="118">
        <v>0</v>
      </c>
      <c r="T34" s="118">
        <v>0</v>
      </c>
      <c r="U34" s="118">
        <v>0</v>
      </c>
      <c r="V34" s="118">
        <v>0.23400000000000001</v>
      </c>
      <c r="W34" s="118">
        <v>1.0269999999999999</v>
      </c>
      <c r="X34" s="118">
        <v>0.19</v>
      </c>
      <c r="Y34" s="118">
        <v>0.129</v>
      </c>
      <c r="Z34" s="118">
        <v>0.19400000000000001</v>
      </c>
      <c r="AA34" s="118">
        <v>0.159</v>
      </c>
      <c r="AB34" s="118">
        <v>0</v>
      </c>
      <c r="AC34" s="118">
        <v>0</v>
      </c>
      <c r="AD34" s="118">
        <v>0</v>
      </c>
      <c r="AE34" s="118">
        <v>0</v>
      </c>
      <c r="AF34" s="118">
        <v>0.312</v>
      </c>
      <c r="AG34" s="118">
        <v>1.37</v>
      </c>
      <c r="AH34" s="118">
        <v>0.254</v>
      </c>
      <c r="AI34" s="118">
        <v>0.17199999999999999</v>
      </c>
      <c r="AJ34" s="118">
        <v>0.25800000000000001</v>
      </c>
      <c r="AK34" s="118">
        <v>0.21099999999999999</v>
      </c>
      <c r="AL34" s="118">
        <v>0</v>
      </c>
      <c r="AM34" s="118">
        <v>0</v>
      </c>
      <c r="AN34" s="118">
        <v>0</v>
      </c>
      <c r="AO34" s="118">
        <v>0</v>
      </c>
      <c r="AP34" s="118">
        <v>0.39</v>
      </c>
      <c r="AQ34" s="118">
        <v>1.712</v>
      </c>
      <c r="AR34" s="118">
        <v>0.317</v>
      </c>
      <c r="AS34" s="118">
        <v>0.215</v>
      </c>
      <c r="AT34" s="118">
        <v>0.32300000000000001</v>
      </c>
      <c r="AU34" s="118">
        <v>0.26400000000000001</v>
      </c>
      <c r="AV34" s="118">
        <v>0</v>
      </c>
      <c r="AW34" s="118">
        <v>0</v>
      </c>
      <c r="AX34" s="118">
        <v>0</v>
      </c>
      <c r="AY34" s="118">
        <v>0</v>
      </c>
      <c r="AZ34" s="118">
        <v>0.46800000000000003</v>
      </c>
      <c r="BA34" s="118">
        <v>2.0539999999999998</v>
      </c>
      <c r="BB34" s="118">
        <v>0.38</v>
      </c>
      <c r="BC34" s="118">
        <v>0.25700000000000001</v>
      </c>
      <c r="BD34" s="118">
        <v>0.38700000000000001</v>
      </c>
      <c r="BE34" s="118">
        <v>0.317</v>
      </c>
      <c r="BF34" s="118">
        <v>0</v>
      </c>
      <c r="BG34" s="118">
        <v>0</v>
      </c>
      <c r="BH34" s="118">
        <v>0</v>
      </c>
      <c r="BI34" s="118">
        <v>0</v>
      </c>
      <c r="BJ34" s="118">
        <v>0.54600000000000004</v>
      </c>
      <c r="BK34" s="118">
        <v>2.3969999999999998</v>
      </c>
      <c r="BL34" s="118">
        <v>0.44400000000000001</v>
      </c>
      <c r="BM34" s="118">
        <v>0.3</v>
      </c>
      <c r="BN34" s="118">
        <v>0.45200000000000001</v>
      </c>
      <c r="BO34" s="118">
        <v>0.37</v>
      </c>
      <c r="BP34" s="118">
        <v>0</v>
      </c>
      <c r="BQ34" s="118">
        <v>0</v>
      </c>
      <c r="BR34" s="118">
        <v>0</v>
      </c>
      <c r="BS34" s="118">
        <v>0</v>
      </c>
      <c r="BT34" s="118">
        <v>0.624</v>
      </c>
      <c r="BU34" s="118">
        <v>2.7389999999999999</v>
      </c>
      <c r="BV34" s="118">
        <v>0.50700000000000001</v>
      </c>
      <c r="BW34" s="118">
        <v>0.34300000000000003</v>
      </c>
      <c r="BX34" s="118">
        <v>0.51700000000000002</v>
      </c>
      <c r="BY34" s="118">
        <v>0.42299999999999999</v>
      </c>
      <c r="BZ34" s="118">
        <v>0</v>
      </c>
      <c r="CA34" s="118">
        <v>0</v>
      </c>
      <c r="CB34" s="118">
        <v>0</v>
      </c>
      <c r="CC34" s="118">
        <v>0</v>
      </c>
      <c r="CD34" s="118">
        <v>0.70199999999999996</v>
      </c>
      <c r="CE34" s="118">
        <v>3.081</v>
      </c>
      <c r="CF34" s="118">
        <v>0.57099999999999995</v>
      </c>
      <c r="CG34" s="118">
        <v>0.38600000000000001</v>
      </c>
      <c r="CH34" s="118">
        <v>0.58099999999999996</v>
      </c>
      <c r="CI34" s="118">
        <v>0.47599999999999998</v>
      </c>
      <c r="CJ34" s="118">
        <v>0</v>
      </c>
      <c r="CK34" s="118">
        <v>0</v>
      </c>
      <c r="CL34" s="118">
        <v>0</v>
      </c>
      <c r="CM34" s="118">
        <v>0</v>
      </c>
    </row>
    <row r="35" spans="1:91" x14ac:dyDescent="0.35">
      <c r="A35" s="145" t="s">
        <v>245</v>
      </c>
      <c r="B35" s="118">
        <v>0</v>
      </c>
      <c r="C35" s="118">
        <v>0.20899999999999999</v>
      </c>
      <c r="D35" s="118">
        <v>0</v>
      </c>
      <c r="E35" s="118">
        <v>0</v>
      </c>
      <c r="F35" s="118">
        <v>0</v>
      </c>
      <c r="G35" s="118">
        <v>0</v>
      </c>
      <c r="H35" s="118">
        <v>0</v>
      </c>
      <c r="I35" s="118">
        <v>0</v>
      </c>
      <c r="J35" s="118">
        <v>0</v>
      </c>
      <c r="K35" s="118">
        <v>0</v>
      </c>
      <c r="L35" s="118">
        <v>0</v>
      </c>
      <c r="M35" s="118">
        <v>0.41799999999999998</v>
      </c>
      <c r="N35" s="118">
        <v>0</v>
      </c>
      <c r="O35" s="118">
        <v>0</v>
      </c>
      <c r="P35" s="118">
        <v>0</v>
      </c>
      <c r="Q35" s="118">
        <v>0</v>
      </c>
      <c r="R35" s="118">
        <v>0</v>
      </c>
      <c r="S35" s="118">
        <v>0</v>
      </c>
      <c r="T35" s="118">
        <v>0</v>
      </c>
      <c r="U35" s="118">
        <v>0</v>
      </c>
      <c r="V35" s="118">
        <v>0</v>
      </c>
      <c r="W35" s="118">
        <v>0.628</v>
      </c>
      <c r="X35" s="118">
        <v>0</v>
      </c>
      <c r="Y35" s="118">
        <v>0</v>
      </c>
      <c r="Z35" s="118">
        <v>0</v>
      </c>
      <c r="AA35" s="118">
        <v>0</v>
      </c>
      <c r="AB35" s="118">
        <v>0</v>
      </c>
      <c r="AC35" s="118">
        <v>0</v>
      </c>
      <c r="AD35" s="118">
        <v>0</v>
      </c>
      <c r="AE35" s="118">
        <v>0</v>
      </c>
      <c r="AF35" s="118">
        <v>0</v>
      </c>
      <c r="AG35" s="118">
        <v>0.83699999999999997</v>
      </c>
      <c r="AH35" s="118">
        <v>0</v>
      </c>
      <c r="AI35" s="118">
        <v>0</v>
      </c>
      <c r="AJ35" s="118">
        <v>0</v>
      </c>
      <c r="AK35" s="118">
        <v>0</v>
      </c>
      <c r="AL35" s="118">
        <v>0</v>
      </c>
      <c r="AM35" s="118">
        <v>0</v>
      </c>
      <c r="AN35" s="118">
        <v>0</v>
      </c>
      <c r="AO35" s="118">
        <v>0</v>
      </c>
      <c r="AP35" s="118">
        <v>0</v>
      </c>
      <c r="AQ35" s="118">
        <v>1.046</v>
      </c>
      <c r="AR35" s="118">
        <v>0</v>
      </c>
      <c r="AS35" s="118">
        <v>0</v>
      </c>
      <c r="AT35" s="118">
        <v>0</v>
      </c>
      <c r="AU35" s="118">
        <v>0</v>
      </c>
      <c r="AV35" s="118">
        <v>0</v>
      </c>
      <c r="AW35" s="118">
        <v>0</v>
      </c>
      <c r="AX35" s="118">
        <v>0</v>
      </c>
      <c r="AY35" s="118">
        <v>0</v>
      </c>
      <c r="AZ35" s="118">
        <v>0</v>
      </c>
      <c r="BA35" s="118">
        <v>1.2549999999999999</v>
      </c>
      <c r="BB35" s="118">
        <v>0</v>
      </c>
      <c r="BC35" s="118">
        <v>0</v>
      </c>
      <c r="BD35" s="118">
        <v>0</v>
      </c>
      <c r="BE35" s="118">
        <v>0</v>
      </c>
      <c r="BF35" s="118">
        <v>0</v>
      </c>
      <c r="BG35" s="118">
        <v>0</v>
      </c>
      <c r="BH35" s="118">
        <v>0</v>
      </c>
      <c r="BI35" s="118">
        <v>0</v>
      </c>
      <c r="BJ35" s="118">
        <v>0</v>
      </c>
      <c r="BK35" s="118">
        <v>1.464</v>
      </c>
      <c r="BL35" s="118">
        <v>0</v>
      </c>
      <c r="BM35" s="118">
        <v>0</v>
      </c>
      <c r="BN35" s="118">
        <v>0</v>
      </c>
      <c r="BO35" s="118">
        <v>0</v>
      </c>
      <c r="BP35" s="118">
        <v>0</v>
      </c>
      <c r="BQ35" s="118">
        <v>0</v>
      </c>
      <c r="BR35" s="118">
        <v>0</v>
      </c>
      <c r="BS35" s="118">
        <v>0</v>
      </c>
      <c r="BT35" s="118">
        <v>0</v>
      </c>
      <c r="BU35" s="118">
        <v>1.6739999999999999</v>
      </c>
      <c r="BV35" s="118">
        <v>0</v>
      </c>
      <c r="BW35" s="118">
        <v>0</v>
      </c>
      <c r="BX35" s="118">
        <v>0</v>
      </c>
      <c r="BY35" s="118">
        <v>0</v>
      </c>
      <c r="BZ35" s="118">
        <v>0</v>
      </c>
      <c r="CA35" s="118">
        <v>0</v>
      </c>
      <c r="CB35" s="118">
        <v>0</v>
      </c>
      <c r="CC35" s="118">
        <v>0</v>
      </c>
      <c r="CD35" s="118">
        <v>0</v>
      </c>
      <c r="CE35" s="118">
        <v>1.883</v>
      </c>
      <c r="CF35" s="118">
        <v>0</v>
      </c>
      <c r="CG35" s="118">
        <v>0</v>
      </c>
      <c r="CH35" s="118">
        <v>0</v>
      </c>
      <c r="CI35" s="118">
        <v>0</v>
      </c>
      <c r="CJ35" s="118">
        <v>0</v>
      </c>
      <c r="CK35" s="118">
        <v>0</v>
      </c>
      <c r="CL35" s="118">
        <v>0</v>
      </c>
      <c r="CM35" s="118">
        <v>0</v>
      </c>
    </row>
    <row r="36" spans="1:91" x14ac:dyDescent="0.35">
      <c r="A36" s="145" t="s">
        <v>246</v>
      </c>
      <c r="B36" s="118">
        <v>-2</v>
      </c>
      <c r="C36" s="118">
        <v>-2</v>
      </c>
      <c r="D36" s="118">
        <v>-2</v>
      </c>
      <c r="E36" s="118">
        <v>-2</v>
      </c>
      <c r="F36" s="118">
        <v>-2</v>
      </c>
      <c r="G36" s="118">
        <v>-2</v>
      </c>
      <c r="H36" s="118">
        <v>-2</v>
      </c>
      <c r="I36" s="118">
        <v>-2</v>
      </c>
      <c r="J36" s="118">
        <v>-2</v>
      </c>
      <c r="K36" s="118">
        <v>-2</v>
      </c>
      <c r="L36" s="118">
        <v>-2</v>
      </c>
      <c r="M36" s="118">
        <v>-2</v>
      </c>
      <c r="N36" s="118">
        <v>-2</v>
      </c>
      <c r="O36" s="118">
        <v>-2</v>
      </c>
      <c r="P36" s="118">
        <v>-2</v>
      </c>
      <c r="Q36" s="118">
        <v>-2</v>
      </c>
      <c r="R36" s="118">
        <v>-2</v>
      </c>
      <c r="S36" s="118">
        <v>-2</v>
      </c>
      <c r="T36" s="118">
        <v>-2</v>
      </c>
      <c r="U36" s="118">
        <v>-2</v>
      </c>
      <c r="V36" s="118">
        <v>-2</v>
      </c>
      <c r="W36" s="118">
        <v>-2</v>
      </c>
      <c r="X36" s="118">
        <v>-2</v>
      </c>
      <c r="Y36" s="118">
        <v>-2</v>
      </c>
      <c r="Z36" s="118">
        <v>-2</v>
      </c>
      <c r="AA36" s="118">
        <v>-2</v>
      </c>
      <c r="AB36" s="118">
        <v>-2</v>
      </c>
      <c r="AC36" s="118">
        <v>-2</v>
      </c>
      <c r="AD36" s="118">
        <v>-2</v>
      </c>
      <c r="AE36" s="118">
        <v>-2</v>
      </c>
      <c r="AF36" s="118">
        <v>-2</v>
      </c>
      <c r="AG36" s="118">
        <v>-2</v>
      </c>
      <c r="AH36" s="118">
        <v>-2</v>
      </c>
      <c r="AI36" s="118">
        <v>-2</v>
      </c>
      <c r="AJ36" s="118">
        <v>-2</v>
      </c>
      <c r="AK36" s="118">
        <v>-2</v>
      </c>
      <c r="AL36" s="118">
        <v>-2</v>
      </c>
      <c r="AM36" s="118">
        <v>-2</v>
      </c>
      <c r="AN36" s="118">
        <v>-2</v>
      </c>
      <c r="AO36" s="118">
        <v>-2</v>
      </c>
      <c r="AP36" s="118">
        <v>-2</v>
      </c>
      <c r="AQ36" s="118">
        <v>-2</v>
      </c>
      <c r="AR36" s="118">
        <v>-2</v>
      </c>
      <c r="AS36" s="118">
        <v>-2</v>
      </c>
      <c r="AT36" s="118">
        <v>-2</v>
      </c>
      <c r="AU36" s="118">
        <v>-2</v>
      </c>
      <c r="AV36" s="118">
        <v>-2</v>
      </c>
      <c r="AW36" s="118">
        <v>-2</v>
      </c>
      <c r="AX36" s="118">
        <v>-2</v>
      </c>
      <c r="AY36" s="118">
        <v>-2</v>
      </c>
      <c r="AZ36" s="118">
        <v>-2</v>
      </c>
      <c r="BA36" s="118">
        <v>-2</v>
      </c>
      <c r="BB36" s="118">
        <v>-2</v>
      </c>
      <c r="BC36" s="118">
        <v>-2</v>
      </c>
      <c r="BD36" s="118">
        <v>-2</v>
      </c>
      <c r="BE36" s="118">
        <v>-2</v>
      </c>
      <c r="BF36" s="118">
        <v>-2</v>
      </c>
      <c r="BG36" s="118">
        <v>-2</v>
      </c>
      <c r="BH36" s="118">
        <v>-2</v>
      </c>
      <c r="BI36" s="118">
        <v>-2</v>
      </c>
      <c r="BJ36" s="118">
        <v>-2</v>
      </c>
      <c r="BK36" s="118">
        <v>-2</v>
      </c>
      <c r="BL36" s="118">
        <v>-2</v>
      </c>
      <c r="BM36" s="118">
        <v>-2</v>
      </c>
      <c r="BN36" s="118">
        <v>-2</v>
      </c>
      <c r="BO36" s="118">
        <v>-2</v>
      </c>
      <c r="BP36" s="118">
        <v>-2</v>
      </c>
      <c r="BQ36" s="118">
        <v>-2</v>
      </c>
      <c r="BR36" s="118">
        <v>-2</v>
      </c>
      <c r="BS36" s="118">
        <v>-2</v>
      </c>
      <c r="BT36" s="118">
        <v>-2</v>
      </c>
      <c r="BU36" s="118">
        <v>-2</v>
      </c>
      <c r="BV36" s="118">
        <v>-2</v>
      </c>
      <c r="BW36" s="118">
        <v>-2</v>
      </c>
      <c r="BX36" s="118">
        <v>-2</v>
      </c>
      <c r="BY36" s="118">
        <v>-2</v>
      </c>
      <c r="BZ36" s="118">
        <v>-2</v>
      </c>
      <c r="CA36" s="118">
        <v>-2</v>
      </c>
      <c r="CB36" s="118">
        <v>-2</v>
      </c>
      <c r="CC36" s="118">
        <v>-2</v>
      </c>
      <c r="CD36" s="118">
        <v>-2</v>
      </c>
      <c r="CE36" s="118">
        <v>-2</v>
      </c>
      <c r="CF36" s="118">
        <v>-2</v>
      </c>
      <c r="CG36" s="118">
        <v>-2</v>
      </c>
      <c r="CH36" s="118">
        <v>-2</v>
      </c>
      <c r="CI36" s="118">
        <v>-2</v>
      </c>
      <c r="CJ36" s="118">
        <v>-2</v>
      </c>
      <c r="CK36" s="118">
        <v>-2</v>
      </c>
      <c r="CL36" s="118">
        <v>-2</v>
      </c>
      <c r="CM36" s="118">
        <v>-2</v>
      </c>
    </row>
    <row r="37" spans="1:91" x14ac:dyDescent="0.35">
      <c r="A37" s="145" t="s">
        <v>247</v>
      </c>
      <c r="B37" s="118">
        <v>0.17399999999999999</v>
      </c>
      <c r="C37" s="118">
        <v>0.26600000000000001</v>
      </c>
      <c r="D37" s="118">
        <v>0.122</v>
      </c>
      <c r="E37" s="118">
        <v>8.3000000000000004E-2</v>
      </c>
      <c r="F37" s="118">
        <v>0.11799999999999999</v>
      </c>
      <c r="G37" s="118">
        <v>0.112</v>
      </c>
      <c r="H37" s="118">
        <v>0</v>
      </c>
      <c r="I37" s="118">
        <v>0</v>
      </c>
      <c r="J37" s="118">
        <v>0</v>
      </c>
      <c r="K37" s="118">
        <v>0</v>
      </c>
      <c r="L37" s="118">
        <v>0.34699999999999998</v>
      </c>
      <c r="M37" s="118">
        <v>0.53100000000000003</v>
      </c>
      <c r="N37" s="118">
        <v>0.24299999999999999</v>
      </c>
      <c r="O37" s="118">
        <v>0.16600000000000001</v>
      </c>
      <c r="P37" s="118">
        <v>0.23599999999999999</v>
      </c>
      <c r="Q37" s="118">
        <v>0.22500000000000001</v>
      </c>
      <c r="R37" s="118">
        <v>0</v>
      </c>
      <c r="S37" s="118">
        <v>0</v>
      </c>
      <c r="T37" s="118">
        <v>0</v>
      </c>
      <c r="U37" s="118">
        <v>0</v>
      </c>
      <c r="V37" s="118">
        <v>0.52100000000000002</v>
      </c>
      <c r="W37" s="118">
        <v>0.79700000000000004</v>
      </c>
      <c r="X37" s="118">
        <v>0.36499999999999999</v>
      </c>
      <c r="Y37" s="118">
        <v>0.249</v>
      </c>
      <c r="Z37" s="118">
        <v>0.35399999999999998</v>
      </c>
      <c r="AA37" s="118">
        <v>0.33700000000000002</v>
      </c>
      <c r="AB37" s="118">
        <v>0</v>
      </c>
      <c r="AC37" s="118">
        <v>0</v>
      </c>
      <c r="AD37" s="118">
        <v>0</v>
      </c>
      <c r="AE37" s="118">
        <v>0</v>
      </c>
      <c r="AF37" s="118">
        <v>0.69399999999999995</v>
      </c>
      <c r="AG37" s="118">
        <v>1.0620000000000001</v>
      </c>
      <c r="AH37" s="118">
        <v>0.48599999999999999</v>
      </c>
      <c r="AI37" s="118">
        <v>0.33200000000000002</v>
      </c>
      <c r="AJ37" s="118">
        <v>0.47199999999999998</v>
      </c>
      <c r="AK37" s="118">
        <v>0.45</v>
      </c>
      <c r="AL37" s="118">
        <v>0</v>
      </c>
      <c r="AM37" s="118">
        <v>0</v>
      </c>
      <c r="AN37" s="118">
        <v>0</v>
      </c>
      <c r="AO37" s="118">
        <v>0</v>
      </c>
      <c r="AP37" s="118">
        <v>0.86799999999999999</v>
      </c>
      <c r="AQ37" s="118">
        <v>1.3280000000000001</v>
      </c>
      <c r="AR37" s="118">
        <v>0.60799999999999998</v>
      </c>
      <c r="AS37" s="118">
        <v>0.41399999999999998</v>
      </c>
      <c r="AT37" s="118">
        <v>0.59</v>
      </c>
      <c r="AU37" s="118">
        <v>0.56200000000000006</v>
      </c>
      <c r="AV37" s="118">
        <v>0</v>
      </c>
      <c r="AW37" s="118">
        <v>0</v>
      </c>
      <c r="AX37" s="118">
        <v>0</v>
      </c>
      <c r="AY37" s="118">
        <v>0</v>
      </c>
      <c r="AZ37" s="118">
        <v>1.0409999999999999</v>
      </c>
      <c r="BA37" s="118">
        <v>1.593</v>
      </c>
      <c r="BB37" s="118">
        <v>0.72899999999999998</v>
      </c>
      <c r="BC37" s="118">
        <v>0.497</v>
      </c>
      <c r="BD37" s="118">
        <v>0.70799999999999996</v>
      </c>
      <c r="BE37" s="118">
        <v>0.67400000000000004</v>
      </c>
      <c r="BF37" s="118">
        <v>0</v>
      </c>
      <c r="BG37" s="118">
        <v>0</v>
      </c>
      <c r="BH37" s="118">
        <v>0</v>
      </c>
      <c r="BI37" s="118">
        <v>0</v>
      </c>
      <c r="BJ37" s="118">
        <v>1.2150000000000001</v>
      </c>
      <c r="BK37" s="118">
        <v>1.859</v>
      </c>
      <c r="BL37" s="118">
        <v>0.85099999999999998</v>
      </c>
      <c r="BM37" s="118">
        <v>0.57999999999999996</v>
      </c>
      <c r="BN37" s="118">
        <v>0.82599999999999996</v>
      </c>
      <c r="BO37" s="118">
        <v>0.78700000000000003</v>
      </c>
      <c r="BP37" s="118">
        <v>0</v>
      </c>
      <c r="BQ37" s="118">
        <v>0</v>
      </c>
      <c r="BR37" s="118">
        <v>0</v>
      </c>
      <c r="BS37" s="118">
        <v>0</v>
      </c>
      <c r="BT37" s="118">
        <v>1.389</v>
      </c>
      <c r="BU37" s="118">
        <v>2.1240000000000001</v>
      </c>
      <c r="BV37" s="118">
        <v>0.97199999999999998</v>
      </c>
      <c r="BW37" s="118">
        <v>0.66300000000000003</v>
      </c>
      <c r="BX37" s="118">
        <v>0.94399999999999995</v>
      </c>
      <c r="BY37" s="118">
        <v>0.89900000000000002</v>
      </c>
      <c r="BZ37" s="118">
        <v>0</v>
      </c>
      <c r="CA37" s="118">
        <v>0</v>
      </c>
      <c r="CB37" s="118">
        <v>0</v>
      </c>
      <c r="CC37" s="118">
        <v>0</v>
      </c>
      <c r="CD37" s="118">
        <v>1.5620000000000001</v>
      </c>
      <c r="CE37" s="118">
        <v>2.39</v>
      </c>
      <c r="CF37" s="118">
        <v>1.0940000000000001</v>
      </c>
      <c r="CG37" s="118">
        <v>0.746</v>
      </c>
      <c r="CH37" s="118">
        <v>1.0620000000000001</v>
      </c>
      <c r="CI37" s="118">
        <v>1.012</v>
      </c>
      <c r="CJ37" s="118">
        <v>0</v>
      </c>
      <c r="CK37" s="118">
        <v>0</v>
      </c>
      <c r="CL37" s="118">
        <v>0</v>
      </c>
      <c r="CM37" s="118">
        <v>0</v>
      </c>
    </row>
    <row r="38" spans="1:91" x14ac:dyDescent="0.35">
      <c r="A38" s="145" t="s">
        <v>248</v>
      </c>
      <c r="B38" s="118">
        <v>4.0000000000000001E-3</v>
      </c>
      <c r="C38" s="118">
        <v>5.7000000000000002E-2</v>
      </c>
      <c r="D38" s="118">
        <v>1.4E-2</v>
      </c>
      <c r="E38" s="118">
        <v>1.9E-2</v>
      </c>
      <c r="F38" s="118">
        <v>0.29299999999999998</v>
      </c>
      <c r="G38" s="118">
        <v>4.0000000000000001E-3</v>
      </c>
      <c r="H38" s="118">
        <v>0</v>
      </c>
      <c r="I38" s="118">
        <v>0</v>
      </c>
      <c r="J38" s="118">
        <v>0</v>
      </c>
      <c r="K38" s="118">
        <v>0</v>
      </c>
      <c r="L38" s="118">
        <v>8.0000000000000002E-3</v>
      </c>
      <c r="M38" s="118">
        <v>0.114</v>
      </c>
      <c r="N38" s="118">
        <v>2.8000000000000001E-2</v>
      </c>
      <c r="O38" s="118">
        <v>3.6999999999999998E-2</v>
      </c>
      <c r="P38" s="118">
        <v>0.58599999999999997</v>
      </c>
      <c r="Q38" s="118">
        <v>8.0000000000000002E-3</v>
      </c>
      <c r="R38" s="118">
        <v>0</v>
      </c>
      <c r="S38" s="118">
        <v>0</v>
      </c>
      <c r="T38" s="118">
        <v>0</v>
      </c>
      <c r="U38" s="118">
        <v>0</v>
      </c>
      <c r="V38" s="118">
        <v>1.2E-2</v>
      </c>
      <c r="W38" s="118">
        <v>0.17199999999999999</v>
      </c>
      <c r="X38" s="118">
        <v>4.2000000000000003E-2</v>
      </c>
      <c r="Y38" s="118">
        <v>5.6000000000000001E-2</v>
      </c>
      <c r="Z38" s="118">
        <v>0.879</v>
      </c>
      <c r="AA38" s="118">
        <v>1.2E-2</v>
      </c>
      <c r="AB38" s="118">
        <v>0</v>
      </c>
      <c r="AC38" s="118">
        <v>0</v>
      </c>
      <c r="AD38" s="118">
        <v>0</v>
      </c>
      <c r="AE38" s="118">
        <v>0</v>
      </c>
      <c r="AF38" s="118">
        <v>1.6E-2</v>
      </c>
      <c r="AG38" s="118">
        <v>0.22900000000000001</v>
      </c>
      <c r="AH38" s="118">
        <v>5.6000000000000001E-2</v>
      </c>
      <c r="AI38" s="118">
        <v>7.3999999999999996E-2</v>
      </c>
      <c r="AJ38" s="118">
        <v>1.173</v>
      </c>
      <c r="AK38" s="118">
        <v>1.6E-2</v>
      </c>
      <c r="AL38" s="118">
        <v>0</v>
      </c>
      <c r="AM38" s="118">
        <v>0</v>
      </c>
      <c r="AN38" s="118">
        <v>0</v>
      </c>
      <c r="AO38" s="118">
        <v>0</v>
      </c>
      <c r="AP38" s="118">
        <v>0.02</v>
      </c>
      <c r="AQ38" s="118">
        <v>0.28599999999999998</v>
      </c>
      <c r="AR38" s="118">
        <v>7.0000000000000007E-2</v>
      </c>
      <c r="AS38" s="118">
        <v>9.2999999999999999E-2</v>
      </c>
      <c r="AT38" s="118">
        <v>1.466</v>
      </c>
      <c r="AU38" s="118">
        <v>0.02</v>
      </c>
      <c r="AV38" s="118">
        <v>0</v>
      </c>
      <c r="AW38" s="118">
        <v>0</v>
      </c>
      <c r="AX38" s="118">
        <v>0</v>
      </c>
      <c r="AY38" s="118">
        <v>0</v>
      </c>
      <c r="AZ38" s="118">
        <v>2.4E-2</v>
      </c>
      <c r="BA38" s="118">
        <v>0.34300000000000003</v>
      </c>
      <c r="BB38" s="118">
        <v>8.4000000000000005E-2</v>
      </c>
      <c r="BC38" s="118">
        <v>0.112</v>
      </c>
      <c r="BD38" s="118">
        <v>1.7589999999999999</v>
      </c>
      <c r="BE38" s="118">
        <v>2.4E-2</v>
      </c>
      <c r="BF38" s="118">
        <v>0</v>
      </c>
      <c r="BG38" s="118">
        <v>0</v>
      </c>
      <c r="BH38" s="118">
        <v>0</v>
      </c>
      <c r="BI38" s="118">
        <v>0</v>
      </c>
      <c r="BJ38" s="118">
        <v>2.8000000000000001E-2</v>
      </c>
      <c r="BK38" s="118">
        <v>0.4</v>
      </c>
      <c r="BL38" s="118">
        <v>9.8000000000000004E-2</v>
      </c>
      <c r="BM38" s="118">
        <v>0.13</v>
      </c>
      <c r="BN38" s="118">
        <v>2.052</v>
      </c>
      <c r="BO38" s="118">
        <v>2.8000000000000001E-2</v>
      </c>
      <c r="BP38" s="118">
        <v>0</v>
      </c>
      <c r="BQ38" s="118">
        <v>0</v>
      </c>
      <c r="BR38" s="118">
        <v>0</v>
      </c>
      <c r="BS38" s="118">
        <v>0</v>
      </c>
      <c r="BT38" s="118">
        <v>3.2000000000000001E-2</v>
      </c>
      <c r="BU38" s="118">
        <v>0.45800000000000002</v>
      </c>
      <c r="BV38" s="118">
        <v>0.112</v>
      </c>
      <c r="BW38" s="118">
        <v>0.14899999999999999</v>
      </c>
      <c r="BX38" s="118">
        <v>2.3450000000000002</v>
      </c>
      <c r="BY38" s="118">
        <v>3.2000000000000001E-2</v>
      </c>
      <c r="BZ38" s="118">
        <v>0</v>
      </c>
      <c r="CA38" s="118">
        <v>0</v>
      </c>
      <c r="CB38" s="118">
        <v>0</v>
      </c>
      <c r="CC38" s="118">
        <v>0</v>
      </c>
      <c r="CD38" s="118">
        <v>3.5999999999999997E-2</v>
      </c>
      <c r="CE38" s="118">
        <v>0.51500000000000001</v>
      </c>
      <c r="CF38" s="118">
        <v>0.125</v>
      </c>
      <c r="CG38" s="118">
        <v>0.16700000000000001</v>
      </c>
      <c r="CH38" s="118">
        <v>2.6379999999999999</v>
      </c>
      <c r="CI38" s="118">
        <v>3.5999999999999997E-2</v>
      </c>
      <c r="CJ38" s="118">
        <v>0</v>
      </c>
      <c r="CK38" s="118">
        <v>0</v>
      </c>
      <c r="CL38" s="118">
        <v>0</v>
      </c>
      <c r="CM38" s="118">
        <v>0</v>
      </c>
    </row>
    <row r="39" spans="1:91" x14ac:dyDescent="0.35">
      <c r="A39" s="145" t="s">
        <v>249</v>
      </c>
      <c r="B39" s="118">
        <v>2.1000000000000001E-2</v>
      </c>
      <c r="C39" s="118">
        <v>1.9E-2</v>
      </c>
      <c r="D39" s="118">
        <v>3.4000000000000002E-2</v>
      </c>
      <c r="E39" s="118">
        <v>3.4000000000000002E-2</v>
      </c>
      <c r="F39" s="118">
        <v>3.6999999999999998E-2</v>
      </c>
      <c r="G39" s="118">
        <v>3.6999999999999998E-2</v>
      </c>
      <c r="H39" s="118">
        <v>0</v>
      </c>
      <c r="I39" s="118">
        <v>0</v>
      </c>
      <c r="J39" s="118">
        <v>0</v>
      </c>
      <c r="K39" s="118">
        <v>0</v>
      </c>
      <c r="L39" s="118">
        <v>4.2000000000000003E-2</v>
      </c>
      <c r="M39" s="118">
        <v>3.9E-2</v>
      </c>
      <c r="N39" s="118">
        <v>6.8000000000000005E-2</v>
      </c>
      <c r="O39" s="118">
        <v>6.7000000000000004E-2</v>
      </c>
      <c r="P39" s="118">
        <v>7.2999999999999995E-2</v>
      </c>
      <c r="Q39" s="118">
        <v>7.4999999999999997E-2</v>
      </c>
      <c r="R39" s="118">
        <v>0</v>
      </c>
      <c r="S39" s="118">
        <v>0</v>
      </c>
      <c r="T39" s="118">
        <v>0</v>
      </c>
      <c r="U39" s="118">
        <v>0</v>
      </c>
      <c r="V39" s="118">
        <v>6.4000000000000001E-2</v>
      </c>
      <c r="W39" s="118">
        <v>5.8000000000000003E-2</v>
      </c>
      <c r="X39" s="118">
        <v>0.10199999999999999</v>
      </c>
      <c r="Y39" s="118">
        <v>0.10100000000000001</v>
      </c>
      <c r="Z39" s="118">
        <v>0.11</v>
      </c>
      <c r="AA39" s="118">
        <v>0.112</v>
      </c>
      <c r="AB39" s="118">
        <v>0</v>
      </c>
      <c r="AC39" s="118">
        <v>0</v>
      </c>
      <c r="AD39" s="118">
        <v>0</v>
      </c>
      <c r="AE39" s="118">
        <v>0</v>
      </c>
      <c r="AF39" s="118">
        <v>8.5000000000000006E-2</v>
      </c>
      <c r="AG39" s="118">
        <v>7.6999999999999999E-2</v>
      </c>
      <c r="AH39" s="118">
        <v>0.13600000000000001</v>
      </c>
      <c r="AI39" s="118">
        <v>0.13400000000000001</v>
      </c>
      <c r="AJ39" s="118">
        <v>0.14699999999999999</v>
      </c>
      <c r="AK39" s="118">
        <v>0.14899999999999999</v>
      </c>
      <c r="AL39" s="118">
        <v>0</v>
      </c>
      <c r="AM39" s="118">
        <v>0</v>
      </c>
      <c r="AN39" s="118">
        <v>0</v>
      </c>
      <c r="AO39" s="118">
        <v>0</v>
      </c>
      <c r="AP39" s="118">
        <v>0.106</v>
      </c>
      <c r="AQ39" s="118">
        <v>9.7000000000000003E-2</v>
      </c>
      <c r="AR39" s="118">
        <v>0.17</v>
      </c>
      <c r="AS39" s="118">
        <v>0.16800000000000001</v>
      </c>
      <c r="AT39" s="118">
        <v>0.184</v>
      </c>
      <c r="AU39" s="118">
        <v>0.186</v>
      </c>
      <c r="AV39" s="118">
        <v>0</v>
      </c>
      <c r="AW39" s="118">
        <v>0</v>
      </c>
      <c r="AX39" s="118">
        <v>0</v>
      </c>
      <c r="AY39" s="118">
        <v>0</v>
      </c>
      <c r="AZ39" s="118">
        <v>0.127</v>
      </c>
      <c r="BA39" s="118">
        <v>0.11600000000000001</v>
      </c>
      <c r="BB39" s="118">
        <v>0.20399999999999999</v>
      </c>
      <c r="BC39" s="118">
        <v>0.20100000000000001</v>
      </c>
      <c r="BD39" s="118">
        <v>0.22</v>
      </c>
      <c r="BE39" s="118">
        <v>0.224</v>
      </c>
      <c r="BF39" s="118">
        <v>0</v>
      </c>
      <c r="BG39" s="118">
        <v>0</v>
      </c>
      <c r="BH39" s="118">
        <v>0</v>
      </c>
      <c r="BI39" s="118">
        <v>0</v>
      </c>
      <c r="BJ39" s="118">
        <v>0.14799999999999999</v>
      </c>
      <c r="BK39" s="118">
        <v>0.13500000000000001</v>
      </c>
      <c r="BL39" s="118">
        <v>0.23799999999999999</v>
      </c>
      <c r="BM39" s="118">
        <v>0.23499999999999999</v>
      </c>
      <c r="BN39" s="118">
        <v>0.25700000000000001</v>
      </c>
      <c r="BO39" s="118">
        <v>0.26100000000000001</v>
      </c>
      <c r="BP39" s="118">
        <v>0</v>
      </c>
      <c r="BQ39" s="118">
        <v>0</v>
      </c>
      <c r="BR39" s="118">
        <v>0</v>
      </c>
      <c r="BS39" s="118">
        <v>0</v>
      </c>
      <c r="BT39" s="118">
        <v>0.17</v>
      </c>
      <c r="BU39" s="118">
        <v>0.155</v>
      </c>
      <c r="BV39" s="118">
        <v>0.27200000000000002</v>
      </c>
      <c r="BW39" s="118">
        <v>0.26800000000000002</v>
      </c>
      <c r="BX39" s="118">
        <v>0.29399999999999998</v>
      </c>
      <c r="BY39" s="118">
        <v>0.29799999999999999</v>
      </c>
      <c r="BZ39" s="118">
        <v>0</v>
      </c>
      <c r="CA39" s="118">
        <v>0</v>
      </c>
      <c r="CB39" s="118">
        <v>0</v>
      </c>
      <c r="CC39" s="118">
        <v>0</v>
      </c>
      <c r="CD39" s="118">
        <v>0.191</v>
      </c>
      <c r="CE39" s="118">
        <v>0.17399999999999999</v>
      </c>
      <c r="CF39" s="118">
        <v>0.30599999999999999</v>
      </c>
      <c r="CG39" s="118">
        <v>0.30199999999999999</v>
      </c>
      <c r="CH39" s="118">
        <v>0.33</v>
      </c>
      <c r="CI39" s="118">
        <v>0.33600000000000002</v>
      </c>
      <c r="CJ39" s="118">
        <v>0</v>
      </c>
      <c r="CK39" s="118">
        <v>0</v>
      </c>
      <c r="CL39" s="118">
        <v>0</v>
      </c>
      <c r="CM39" s="118">
        <v>0</v>
      </c>
    </row>
    <row r="40" spans="1:91" x14ac:dyDescent="0.35">
      <c r="A40" s="145" t="s">
        <v>250</v>
      </c>
      <c r="B40" s="118">
        <v>-2</v>
      </c>
      <c r="C40" s="118">
        <v>-2</v>
      </c>
      <c r="D40" s="118">
        <v>-2</v>
      </c>
      <c r="E40" s="118">
        <v>-2</v>
      </c>
      <c r="F40" s="118">
        <v>-2</v>
      </c>
      <c r="G40" s="118">
        <v>-2</v>
      </c>
      <c r="H40" s="118">
        <v>-2</v>
      </c>
      <c r="I40" s="118">
        <v>-2</v>
      </c>
      <c r="J40" s="118">
        <v>-2</v>
      </c>
      <c r="K40" s="118">
        <v>-2</v>
      </c>
      <c r="L40" s="118">
        <v>-2</v>
      </c>
      <c r="M40" s="118">
        <v>-2</v>
      </c>
      <c r="N40" s="118">
        <v>-2</v>
      </c>
      <c r="O40" s="118">
        <v>-2</v>
      </c>
      <c r="P40" s="118">
        <v>-2</v>
      </c>
      <c r="Q40" s="118">
        <v>-2</v>
      </c>
      <c r="R40" s="118">
        <v>-2</v>
      </c>
      <c r="S40" s="118">
        <v>-2</v>
      </c>
      <c r="T40" s="118">
        <v>-2</v>
      </c>
      <c r="U40" s="118">
        <v>-2</v>
      </c>
      <c r="V40" s="118">
        <v>-2</v>
      </c>
      <c r="W40" s="118">
        <v>-2</v>
      </c>
      <c r="X40" s="118">
        <v>-2</v>
      </c>
      <c r="Y40" s="118">
        <v>-2</v>
      </c>
      <c r="Z40" s="118">
        <v>-2</v>
      </c>
      <c r="AA40" s="118">
        <v>-2</v>
      </c>
      <c r="AB40" s="118">
        <v>-2</v>
      </c>
      <c r="AC40" s="118">
        <v>-2</v>
      </c>
      <c r="AD40" s="118">
        <v>-2</v>
      </c>
      <c r="AE40" s="118">
        <v>-2</v>
      </c>
      <c r="AF40" s="118">
        <v>-2</v>
      </c>
      <c r="AG40" s="118">
        <v>-2</v>
      </c>
      <c r="AH40" s="118">
        <v>-2</v>
      </c>
      <c r="AI40" s="118">
        <v>-2</v>
      </c>
      <c r="AJ40" s="118">
        <v>-2</v>
      </c>
      <c r="AK40" s="118">
        <v>-2</v>
      </c>
      <c r="AL40" s="118">
        <v>-2</v>
      </c>
      <c r="AM40" s="118">
        <v>-2</v>
      </c>
      <c r="AN40" s="118">
        <v>-2</v>
      </c>
      <c r="AO40" s="118">
        <v>-2</v>
      </c>
      <c r="AP40" s="118">
        <v>-2</v>
      </c>
      <c r="AQ40" s="118">
        <v>-2</v>
      </c>
      <c r="AR40" s="118">
        <v>-2</v>
      </c>
      <c r="AS40" s="118">
        <v>-2</v>
      </c>
      <c r="AT40" s="118">
        <v>-2</v>
      </c>
      <c r="AU40" s="118">
        <v>-2</v>
      </c>
      <c r="AV40" s="118">
        <v>-2</v>
      </c>
      <c r="AW40" s="118">
        <v>-2</v>
      </c>
      <c r="AX40" s="118">
        <v>-2</v>
      </c>
      <c r="AY40" s="118">
        <v>-2</v>
      </c>
      <c r="AZ40" s="118">
        <v>-2</v>
      </c>
      <c r="BA40" s="118">
        <v>-2</v>
      </c>
      <c r="BB40" s="118">
        <v>-2</v>
      </c>
      <c r="BC40" s="118">
        <v>-2</v>
      </c>
      <c r="BD40" s="118">
        <v>-2</v>
      </c>
      <c r="BE40" s="118">
        <v>-2</v>
      </c>
      <c r="BF40" s="118">
        <v>-2</v>
      </c>
      <c r="BG40" s="118">
        <v>-2</v>
      </c>
      <c r="BH40" s="118">
        <v>-2</v>
      </c>
      <c r="BI40" s="118">
        <v>-2</v>
      </c>
      <c r="BJ40" s="118">
        <v>-2</v>
      </c>
      <c r="BK40" s="118">
        <v>-2</v>
      </c>
      <c r="BL40" s="118">
        <v>-2</v>
      </c>
      <c r="BM40" s="118">
        <v>-2</v>
      </c>
      <c r="BN40" s="118">
        <v>-2</v>
      </c>
      <c r="BO40" s="118">
        <v>-2</v>
      </c>
      <c r="BP40" s="118">
        <v>-2</v>
      </c>
      <c r="BQ40" s="118">
        <v>-2</v>
      </c>
      <c r="BR40" s="118">
        <v>-2</v>
      </c>
      <c r="BS40" s="118">
        <v>-2</v>
      </c>
      <c r="BT40" s="118">
        <v>-2</v>
      </c>
      <c r="BU40" s="118">
        <v>-2</v>
      </c>
      <c r="BV40" s="118">
        <v>-2</v>
      </c>
      <c r="BW40" s="118">
        <v>-2</v>
      </c>
      <c r="BX40" s="118">
        <v>-2</v>
      </c>
      <c r="BY40" s="118">
        <v>-2</v>
      </c>
      <c r="BZ40" s="118">
        <v>-2</v>
      </c>
      <c r="CA40" s="118">
        <v>-2</v>
      </c>
      <c r="CB40" s="118">
        <v>-2</v>
      </c>
      <c r="CC40" s="118">
        <v>-2</v>
      </c>
      <c r="CD40" s="118">
        <v>-2</v>
      </c>
      <c r="CE40" s="118">
        <v>-2</v>
      </c>
      <c r="CF40" s="118">
        <v>-2</v>
      </c>
      <c r="CG40" s="118">
        <v>-2</v>
      </c>
      <c r="CH40" s="118">
        <v>-2</v>
      </c>
      <c r="CI40" s="118">
        <v>-2</v>
      </c>
      <c r="CJ40" s="118">
        <v>-2</v>
      </c>
      <c r="CK40" s="118">
        <v>-2</v>
      </c>
      <c r="CL40" s="118">
        <v>-2</v>
      </c>
      <c r="CM40" s="118">
        <v>-2</v>
      </c>
    </row>
    <row r="41" spans="1:91" x14ac:dyDescent="0.35">
      <c r="A41" s="145" t="s">
        <v>251</v>
      </c>
      <c r="B41" s="118">
        <v>2.3E-2</v>
      </c>
      <c r="C41" s="118">
        <v>2.3E-2</v>
      </c>
      <c r="D41" s="118">
        <v>9.5000000000000001E-2</v>
      </c>
      <c r="E41" s="118">
        <v>9.5000000000000001E-2</v>
      </c>
      <c r="F41" s="118">
        <v>0.318</v>
      </c>
      <c r="G41" s="118">
        <v>4.1000000000000002E-2</v>
      </c>
      <c r="H41" s="118">
        <v>0</v>
      </c>
      <c r="I41" s="118">
        <v>0</v>
      </c>
      <c r="J41" s="118">
        <v>0</v>
      </c>
      <c r="K41" s="118">
        <v>0</v>
      </c>
      <c r="L41" s="118">
        <v>4.5999999999999999E-2</v>
      </c>
      <c r="M41" s="118">
        <v>4.5999999999999999E-2</v>
      </c>
      <c r="N41" s="118">
        <v>0.189</v>
      </c>
      <c r="O41" s="118">
        <v>0.189</v>
      </c>
      <c r="P41" s="118">
        <v>0.63600000000000001</v>
      </c>
      <c r="Q41" s="118">
        <v>8.2000000000000003E-2</v>
      </c>
      <c r="R41" s="118">
        <v>0</v>
      </c>
      <c r="S41" s="118">
        <v>0</v>
      </c>
      <c r="T41" s="118">
        <v>0</v>
      </c>
      <c r="U41" s="118">
        <v>0</v>
      </c>
      <c r="V41" s="118">
        <v>6.8000000000000005E-2</v>
      </c>
      <c r="W41" s="118">
        <v>6.8000000000000005E-2</v>
      </c>
      <c r="X41" s="118">
        <v>0.28399999999999997</v>
      </c>
      <c r="Y41" s="118">
        <v>0.28399999999999997</v>
      </c>
      <c r="Z41" s="118">
        <v>0.95499999999999996</v>
      </c>
      <c r="AA41" s="118">
        <v>0.123</v>
      </c>
      <c r="AB41" s="118">
        <v>0</v>
      </c>
      <c r="AC41" s="118">
        <v>0</v>
      </c>
      <c r="AD41" s="118">
        <v>0</v>
      </c>
      <c r="AE41" s="118">
        <v>0</v>
      </c>
      <c r="AF41" s="118">
        <v>9.0999999999999998E-2</v>
      </c>
      <c r="AG41" s="118">
        <v>9.0999999999999998E-2</v>
      </c>
      <c r="AH41" s="118">
        <v>0.379</v>
      </c>
      <c r="AI41" s="118">
        <v>0.379</v>
      </c>
      <c r="AJ41" s="118">
        <v>1.2729999999999999</v>
      </c>
      <c r="AK41" s="118">
        <v>0.16400000000000001</v>
      </c>
      <c r="AL41" s="118">
        <v>0</v>
      </c>
      <c r="AM41" s="118">
        <v>0</v>
      </c>
      <c r="AN41" s="118">
        <v>0</v>
      </c>
      <c r="AO41" s="118">
        <v>0</v>
      </c>
      <c r="AP41" s="118">
        <v>0.114</v>
      </c>
      <c r="AQ41" s="118">
        <v>0.114</v>
      </c>
      <c r="AR41" s="118">
        <v>0.47399999999999998</v>
      </c>
      <c r="AS41" s="118">
        <v>0.47399999999999998</v>
      </c>
      <c r="AT41" s="118">
        <v>1.591</v>
      </c>
      <c r="AU41" s="118">
        <v>0.20499999999999999</v>
      </c>
      <c r="AV41" s="118">
        <v>0</v>
      </c>
      <c r="AW41" s="118">
        <v>0</v>
      </c>
      <c r="AX41" s="118">
        <v>0</v>
      </c>
      <c r="AY41" s="118">
        <v>0</v>
      </c>
      <c r="AZ41" s="118">
        <v>0.13700000000000001</v>
      </c>
      <c r="BA41" s="118">
        <v>0.13700000000000001</v>
      </c>
      <c r="BB41" s="118">
        <v>0.56799999999999995</v>
      </c>
      <c r="BC41" s="118">
        <v>0.56799999999999995</v>
      </c>
      <c r="BD41" s="118">
        <v>1.909</v>
      </c>
      <c r="BE41" s="118">
        <v>0.247</v>
      </c>
      <c r="BF41" s="118">
        <v>0</v>
      </c>
      <c r="BG41" s="118">
        <v>0</v>
      </c>
      <c r="BH41" s="118">
        <v>0</v>
      </c>
      <c r="BI41" s="118">
        <v>0</v>
      </c>
      <c r="BJ41" s="118">
        <v>0.159</v>
      </c>
      <c r="BK41" s="118">
        <v>0.159</v>
      </c>
      <c r="BL41" s="118">
        <v>0.66300000000000003</v>
      </c>
      <c r="BM41" s="118">
        <v>0.66300000000000003</v>
      </c>
      <c r="BN41" s="118">
        <v>2.2269999999999999</v>
      </c>
      <c r="BO41" s="118">
        <v>0.28799999999999998</v>
      </c>
      <c r="BP41" s="118">
        <v>0</v>
      </c>
      <c r="BQ41" s="118">
        <v>0</v>
      </c>
      <c r="BR41" s="118">
        <v>0</v>
      </c>
      <c r="BS41" s="118">
        <v>0</v>
      </c>
      <c r="BT41" s="118">
        <v>0.182</v>
      </c>
      <c r="BU41" s="118">
        <v>0.182</v>
      </c>
      <c r="BV41" s="118">
        <v>0.75800000000000001</v>
      </c>
      <c r="BW41" s="118">
        <v>0.75800000000000001</v>
      </c>
      <c r="BX41" s="118">
        <v>2.5449999999999999</v>
      </c>
      <c r="BY41" s="118">
        <v>0.32900000000000001</v>
      </c>
      <c r="BZ41" s="118">
        <v>0</v>
      </c>
      <c r="CA41" s="118">
        <v>0</v>
      </c>
      <c r="CB41" s="118">
        <v>0</v>
      </c>
      <c r="CC41" s="118">
        <v>0</v>
      </c>
      <c r="CD41" s="118">
        <v>0.20499999999999999</v>
      </c>
      <c r="CE41" s="118">
        <v>0.20499999999999999</v>
      </c>
      <c r="CF41" s="118">
        <v>0.85299999999999998</v>
      </c>
      <c r="CG41" s="118">
        <v>0.85299999999999998</v>
      </c>
      <c r="CH41" s="118">
        <v>2.8639999999999999</v>
      </c>
      <c r="CI41" s="118">
        <v>0.37</v>
      </c>
      <c r="CJ41" s="118">
        <v>0</v>
      </c>
      <c r="CK41" s="118">
        <v>0</v>
      </c>
      <c r="CL41" s="118">
        <v>0</v>
      </c>
      <c r="CM41" s="118">
        <v>0</v>
      </c>
    </row>
    <row r="42" spans="1:91" x14ac:dyDescent="0.35">
      <c r="A42" s="145" t="s">
        <v>252</v>
      </c>
      <c r="B42" s="118">
        <v>-2</v>
      </c>
      <c r="C42" s="118">
        <v>-2</v>
      </c>
      <c r="D42" s="118">
        <v>-2</v>
      </c>
      <c r="E42" s="118">
        <v>-2</v>
      </c>
      <c r="F42" s="118">
        <v>-2</v>
      </c>
      <c r="G42" s="118">
        <v>-2</v>
      </c>
      <c r="H42" s="118">
        <v>-2</v>
      </c>
      <c r="I42" s="118">
        <v>-2</v>
      </c>
      <c r="J42" s="118">
        <v>-2</v>
      </c>
      <c r="K42" s="118">
        <v>-2</v>
      </c>
      <c r="L42" s="118">
        <v>-2</v>
      </c>
      <c r="M42" s="118">
        <v>-2</v>
      </c>
      <c r="N42" s="118">
        <v>-2</v>
      </c>
      <c r="O42" s="118">
        <v>-2</v>
      </c>
      <c r="P42" s="118">
        <v>-2</v>
      </c>
      <c r="Q42" s="118">
        <v>-2</v>
      </c>
      <c r="R42" s="118">
        <v>-2</v>
      </c>
      <c r="S42" s="118">
        <v>-2</v>
      </c>
      <c r="T42" s="118">
        <v>-2</v>
      </c>
      <c r="U42" s="118">
        <v>-2</v>
      </c>
      <c r="V42" s="118">
        <v>-2</v>
      </c>
      <c r="W42" s="118">
        <v>-2</v>
      </c>
      <c r="X42" s="118">
        <v>-2</v>
      </c>
      <c r="Y42" s="118">
        <v>-2</v>
      </c>
      <c r="Z42" s="118">
        <v>-2</v>
      </c>
      <c r="AA42" s="118">
        <v>-2</v>
      </c>
      <c r="AB42" s="118">
        <v>-2</v>
      </c>
      <c r="AC42" s="118">
        <v>-2</v>
      </c>
      <c r="AD42" s="118">
        <v>-2</v>
      </c>
      <c r="AE42" s="118">
        <v>-2</v>
      </c>
      <c r="AF42" s="118">
        <v>-2</v>
      </c>
      <c r="AG42" s="118">
        <v>-2</v>
      </c>
      <c r="AH42" s="118">
        <v>-2</v>
      </c>
      <c r="AI42" s="118">
        <v>-2</v>
      </c>
      <c r="AJ42" s="118">
        <v>-2</v>
      </c>
      <c r="AK42" s="118">
        <v>-2</v>
      </c>
      <c r="AL42" s="118">
        <v>-2</v>
      </c>
      <c r="AM42" s="118">
        <v>-2</v>
      </c>
      <c r="AN42" s="118">
        <v>-2</v>
      </c>
      <c r="AO42" s="118">
        <v>-2</v>
      </c>
      <c r="AP42" s="118">
        <v>-2</v>
      </c>
      <c r="AQ42" s="118">
        <v>-2</v>
      </c>
      <c r="AR42" s="118">
        <v>-2</v>
      </c>
      <c r="AS42" s="118">
        <v>-2</v>
      </c>
      <c r="AT42" s="118">
        <v>-2</v>
      </c>
      <c r="AU42" s="118">
        <v>-2</v>
      </c>
      <c r="AV42" s="118">
        <v>-2</v>
      </c>
      <c r="AW42" s="118">
        <v>-2</v>
      </c>
      <c r="AX42" s="118">
        <v>-2</v>
      </c>
      <c r="AY42" s="118">
        <v>-2</v>
      </c>
      <c r="AZ42" s="118">
        <v>-2</v>
      </c>
      <c r="BA42" s="118">
        <v>-2</v>
      </c>
      <c r="BB42" s="118">
        <v>-2</v>
      </c>
      <c r="BC42" s="118">
        <v>-2</v>
      </c>
      <c r="BD42" s="118">
        <v>-2</v>
      </c>
      <c r="BE42" s="118">
        <v>-2</v>
      </c>
      <c r="BF42" s="118">
        <v>-2</v>
      </c>
      <c r="BG42" s="118">
        <v>-2</v>
      </c>
      <c r="BH42" s="118">
        <v>-2</v>
      </c>
      <c r="BI42" s="118">
        <v>-2</v>
      </c>
      <c r="BJ42" s="118">
        <v>-2</v>
      </c>
      <c r="BK42" s="118">
        <v>-2</v>
      </c>
      <c r="BL42" s="118">
        <v>-2</v>
      </c>
      <c r="BM42" s="118">
        <v>-2</v>
      </c>
      <c r="BN42" s="118">
        <v>-2</v>
      </c>
      <c r="BO42" s="118">
        <v>-2</v>
      </c>
      <c r="BP42" s="118">
        <v>-2</v>
      </c>
      <c r="BQ42" s="118">
        <v>-2</v>
      </c>
      <c r="BR42" s="118">
        <v>-2</v>
      </c>
      <c r="BS42" s="118">
        <v>-2</v>
      </c>
      <c r="BT42" s="118">
        <v>-2</v>
      </c>
      <c r="BU42" s="118">
        <v>-2</v>
      </c>
      <c r="BV42" s="118">
        <v>-2</v>
      </c>
      <c r="BW42" s="118">
        <v>-2</v>
      </c>
      <c r="BX42" s="118">
        <v>-2</v>
      </c>
      <c r="BY42" s="118">
        <v>-2</v>
      </c>
      <c r="BZ42" s="118">
        <v>-2</v>
      </c>
      <c r="CA42" s="118">
        <v>-2</v>
      </c>
      <c r="CB42" s="118">
        <v>-2</v>
      </c>
      <c r="CC42" s="118">
        <v>-2</v>
      </c>
      <c r="CD42" s="118">
        <v>-2</v>
      </c>
      <c r="CE42" s="118">
        <v>-2</v>
      </c>
      <c r="CF42" s="118">
        <v>-2</v>
      </c>
      <c r="CG42" s="118">
        <v>-2</v>
      </c>
      <c r="CH42" s="118">
        <v>-2</v>
      </c>
      <c r="CI42" s="118">
        <v>-2</v>
      </c>
      <c r="CJ42" s="118">
        <v>-2</v>
      </c>
      <c r="CK42" s="118">
        <v>-2</v>
      </c>
      <c r="CL42" s="118">
        <v>-2</v>
      </c>
      <c r="CM42" s="118">
        <v>-2</v>
      </c>
    </row>
    <row r="43" spans="1:91" x14ac:dyDescent="0.35">
      <c r="A43" s="145" t="s">
        <v>253</v>
      </c>
      <c r="B43" s="118">
        <v>0.06</v>
      </c>
      <c r="C43" s="118">
        <v>9.8000000000000004E-2</v>
      </c>
      <c r="D43" s="118">
        <v>2.8000000000000001E-2</v>
      </c>
      <c r="E43" s="118">
        <v>1.9E-2</v>
      </c>
      <c r="F43" s="118">
        <v>5.3999999999999999E-2</v>
      </c>
      <c r="G43" s="118">
        <v>5.3999999999999999E-2</v>
      </c>
      <c r="H43" s="118">
        <v>0</v>
      </c>
      <c r="I43" s="118">
        <v>0</v>
      </c>
      <c r="J43" s="118">
        <v>0</v>
      </c>
      <c r="K43" s="118">
        <v>0</v>
      </c>
      <c r="L43" s="118">
        <v>0.12</v>
      </c>
      <c r="M43" s="118">
        <v>0.19600000000000001</v>
      </c>
      <c r="N43" s="118">
        <v>5.5E-2</v>
      </c>
      <c r="O43" s="118">
        <v>3.7999999999999999E-2</v>
      </c>
      <c r="P43" s="118">
        <v>0.109</v>
      </c>
      <c r="Q43" s="118">
        <v>0.109</v>
      </c>
      <c r="R43" s="118">
        <v>0</v>
      </c>
      <c r="S43" s="118">
        <v>0</v>
      </c>
      <c r="T43" s="118">
        <v>0</v>
      </c>
      <c r="U43" s="118">
        <v>0</v>
      </c>
      <c r="V43" s="118">
        <v>0.18</v>
      </c>
      <c r="W43" s="118">
        <v>0.29399999999999998</v>
      </c>
      <c r="X43" s="118">
        <v>8.3000000000000004E-2</v>
      </c>
      <c r="Y43" s="118">
        <v>5.8000000000000003E-2</v>
      </c>
      <c r="Z43" s="118">
        <v>0.16300000000000001</v>
      </c>
      <c r="AA43" s="118">
        <v>0.16300000000000001</v>
      </c>
      <c r="AB43" s="118">
        <v>0</v>
      </c>
      <c r="AC43" s="118">
        <v>0</v>
      </c>
      <c r="AD43" s="118">
        <v>0</v>
      </c>
      <c r="AE43" s="118">
        <v>0</v>
      </c>
      <c r="AF43" s="118">
        <v>0.24</v>
      </c>
      <c r="AG43" s="118">
        <v>0.39200000000000002</v>
      </c>
      <c r="AH43" s="118">
        <v>0.11</v>
      </c>
      <c r="AI43" s="118">
        <v>7.6999999999999999E-2</v>
      </c>
      <c r="AJ43" s="118">
        <v>0.217</v>
      </c>
      <c r="AK43" s="118">
        <v>0.217</v>
      </c>
      <c r="AL43" s="118">
        <v>0</v>
      </c>
      <c r="AM43" s="118">
        <v>0</v>
      </c>
      <c r="AN43" s="118">
        <v>0</v>
      </c>
      <c r="AO43" s="118">
        <v>0</v>
      </c>
      <c r="AP43" s="118">
        <v>0.29899999999999999</v>
      </c>
      <c r="AQ43" s="118">
        <v>0.49</v>
      </c>
      <c r="AR43" s="118">
        <v>0.13800000000000001</v>
      </c>
      <c r="AS43" s="118">
        <v>9.6000000000000002E-2</v>
      </c>
      <c r="AT43" s="118">
        <v>0.27100000000000002</v>
      </c>
      <c r="AU43" s="118">
        <v>0.27200000000000002</v>
      </c>
      <c r="AV43" s="118">
        <v>0</v>
      </c>
      <c r="AW43" s="118">
        <v>0</v>
      </c>
      <c r="AX43" s="118">
        <v>0</v>
      </c>
      <c r="AY43" s="118">
        <v>0</v>
      </c>
      <c r="AZ43" s="118">
        <v>0.35899999999999999</v>
      </c>
      <c r="BA43" s="118">
        <v>0.58799999999999997</v>
      </c>
      <c r="BB43" s="118">
        <v>0.16500000000000001</v>
      </c>
      <c r="BC43" s="118">
        <v>0.115</v>
      </c>
      <c r="BD43" s="118">
        <v>0.32600000000000001</v>
      </c>
      <c r="BE43" s="118">
        <v>0.32600000000000001</v>
      </c>
      <c r="BF43" s="118">
        <v>0</v>
      </c>
      <c r="BG43" s="118">
        <v>0</v>
      </c>
      <c r="BH43" s="118">
        <v>0</v>
      </c>
      <c r="BI43" s="118">
        <v>0</v>
      </c>
      <c r="BJ43" s="118">
        <v>0.41899999999999998</v>
      </c>
      <c r="BK43" s="118">
        <v>0.68600000000000005</v>
      </c>
      <c r="BL43" s="118">
        <v>0.193</v>
      </c>
      <c r="BM43" s="118">
        <v>0.13400000000000001</v>
      </c>
      <c r="BN43" s="118">
        <v>0.38</v>
      </c>
      <c r="BO43" s="118">
        <v>0.38100000000000001</v>
      </c>
      <c r="BP43" s="118">
        <v>0</v>
      </c>
      <c r="BQ43" s="118">
        <v>0</v>
      </c>
      <c r="BR43" s="118">
        <v>0</v>
      </c>
      <c r="BS43" s="118">
        <v>0</v>
      </c>
      <c r="BT43" s="118">
        <v>0.47899999999999998</v>
      </c>
      <c r="BU43" s="118">
        <v>0.78400000000000003</v>
      </c>
      <c r="BV43" s="118">
        <v>0.22</v>
      </c>
      <c r="BW43" s="118">
        <v>0.153</v>
      </c>
      <c r="BX43" s="118">
        <v>0.434</v>
      </c>
      <c r="BY43" s="118">
        <v>0.435</v>
      </c>
      <c r="BZ43" s="118">
        <v>0</v>
      </c>
      <c r="CA43" s="118">
        <v>0</v>
      </c>
      <c r="CB43" s="118">
        <v>0</v>
      </c>
      <c r="CC43" s="118">
        <v>0</v>
      </c>
      <c r="CD43" s="118">
        <v>0.53900000000000003</v>
      </c>
      <c r="CE43" s="118">
        <v>0.88200000000000001</v>
      </c>
      <c r="CF43" s="118">
        <v>0.248</v>
      </c>
      <c r="CG43" s="118">
        <v>0.17299999999999999</v>
      </c>
      <c r="CH43" s="118">
        <v>0.48799999999999999</v>
      </c>
      <c r="CI43" s="118">
        <v>0.48899999999999999</v>
      </c>
      <c r="CJ43" s="118">
        <v>0</v>
      </c>
      <c r="CK43" s="118">
        <v>0</v>
      </c>
      <c r="CL43" s="118">
        <v>0</v>
      </c>
      <c r="CM43" s="118">
        <v>0</v>
      </c>
    </row>
    <row r="44" spans="1:91" x14ac:dyDescent="0.35">
      <c r="A44" s="145" t="s">
        <v>254</v>
      </c>
      <c r="B44" s="118">
        <v>1.4E-2</v>
      </c>
      <c r="C44" s="118">
        <v>2.5000000000000001E-2</v>
      </c>
      <c r="D44" s="118">
        <v>2.9000000000000001E-2</v>
      </c>
      <c r="E44" s="118">
        <v>4.3999999999999997E-2</v>
      </c>
      <c r="F44" s="118">
        <v>6.3E-2</v>
      </c>
      <c r="G44" s="118">
        <v>2.1999999999999999E-2</v>
      </c>
      <c r="H44" s="118">
        <v>0</v>
      </c>
      <c r="I44" s="118">
        <v>0</v>
      </c>
      <c r="J44" s="118">
        <v>0</v>
      </c>
      <c r="K44" s="118">
        <v>0</v>
      </c>
      <c r="L44" s="118">
        <v>2.7E-2</v>
      </c>
      <c r="M44" s="118">
        <v>0.05</v>
      </c>
      <c r="N44" s="118">
        <v>5.8999999999999997E-2</v>
      </c>
      <c r="O44" s="118">
        <v>8.7999999999999995E-2</v>
      </c>
      <c r="P44" s="118">
        <v>0.126</v>
      </c>
      <c r="Q44" s="118">
        <v>4.2999999999999997E-2</v>
      </c>
      <c r="R44" s="118">
        <v>0</v>
      </c>
      <c r="S44" s="118">
        <v>0</v>
      </c>
      <c r="T44" s="118">
        <v>0</v>
      </c>
      <c r="U44" s="118">
        <v>0</v>
      </c>
      <c r="V44" s="118">
        <v>4.1000000000000002E-2</v>
      </c>
      <c r="W44" s="118">
        <v>7.4999999999999997E-2</v>
      </c>
      <c r="X44" s="118">
        <v>8.7999999999999995E-2</v>
      </c>
      <c r="Y44" s="118">
        <v>0.13200000000000001</v>
      </c>
      <c r="Z44" s="118">
        <v>0.189</v>
      </c>
      <c r="AA44" s="118">
        <v>6.5000000000000002E-2</v>
      </c>
      <c r="AB44" s="118">
        <v>0</v>
      </c>
      <c r="AC44" s="118">
        <v>0</v>
      </c>
      <c r="AD44" s="118">
        <v>0</v>
      </c>
      <c r="AE44" s="118">
        <v>0</v>
      </c>
      <c r="AF44" s="118">
        <v>5.3999999999999999E-2</v>
      </c>
      <c r="AG44" s="118">
        <v>0.1</v>
      </c>
      <c r="AH44" s="118">
        <v>0.11700000000000001</v>
      </c>
      <c r="AI44" s="118">
        <v>0.17599999999999999</v>
      </c>
      <c r="AJ44" s="118">
        <v>0.252</v>
      </c>
      <c r="AK44" s="118">
        <v>8.5999999999999993E-2</v>
      </c>
      <c r="AL44" s="118">
        <v>0</v>
      </c>
      <c r="AM44" s="118">
        <v>0</v>
      </c>
      <c r="AN44" s="118">
        <v>0</v>
      </c>
      <c r="AO44" s="118">
        <v>0</v>
      </c>
      <c r="AP44" s="118">
        <v>6.8000000000000005E-2</v>
      </c>
      <c r="AQ44" s="118">
        <v>0.125</v>
      </c>
      <c r="AR44" s="118">
        <v>0.14699999999999999</v>
      </c>
      <c r="AS44" s="118">
        <v>0.22</v>
      </c>
      <c r="AT44" s="118">
        <v>0.315</v>
      </c>
      <c r="AU44" s="118">
        <v>0.108</v>
      </c>
      <c r="AV44" s="118">
        <v>0</v>
      </c>
      <c r="AW44" s="118">
        <v>0</v>
      </c>
      <c r="AX44" s="118">
        <v>0</v>
      </c>
      <c r="AY44" s="118">
        <v>0</v>
      </c>
      <c r="AZ44" s="118">
        <v>8.1000000000000003E-2</v>
      </c>
      <c r="BA44" s="118">
        <v>0.15</v>
      </c>
      <c r="BB44" s="118">
        <v>0.17599999999999999</v>
      </c>
      <c r="BC44" s="118">
        <v>0.26400000000000001</v>
      </c>
      <c r="BD44" s="118">
        <v>0.378</v>
      </c>
      <c r="BE44" s="118">
        <v>0.129</v>
      </c>
      <c r="BF44" s="118">
        <v>0</v>
      </c>
      <c r="BG44" s="118">
        <v>0</v>
      </c>
      <c r="BH44" s="118">
        <v>0</v>
      </c>
      <c r="BI44" s="118">
        <v>0</v>
      </c>
      <c r="BJ44" s="118">
        <v>9.5000000000000001E-2</v>
      </c>
      <c r="BK44" s="118">
        <v>0.17499999999999999</v>
      </c>
      <c r="BL44" s="118">
        <v>0.20499999999999999</v>
      </c>
      <c r="BM44" s="118">
        <v>0.308</v>
      </c>
      <c r="BN44" s="118">
        <v>0.441</v>
      </c>
      <c r="BO44" s="118">
        <v>0.151</v>
      </c>
      <c r="BP44" s="118">
        <v>0</v>
      </c>
      <c r="BQ44" s="118">
        <v>0</v>
      </c>
      <c r="BR44" s="118">
        <v>0</v>
      </c>
      <c r="BS44" s="118">
        <v>0</v>
      </c>
      <c r="BT44" s="118">
        <v>0.109</v>
      </c>
      <c r="BU44" s="118">
        <v>0.2</v>
      </c>
      <c r="BV44" s="118">
        <v>0.23499999999999999</v>
      </c>
      <c r="BW44" s="118">
        <v>0.35099999999999998</v>
      </c>
      <c r="BX44" s="118">
        <v>0.504</v>
      </c>
      <c r="BY44" s="118">
        <v>0.17199999999999999</v>
      </c>
      <c r="BZ44" s="118">
        <v>0</v>
      </c>
      <c r="CA44" s="118">
        <v>0</v>
      </c>
      <c r="CB44" s="118">
        <v>0</v>
      </c>
      <c r="CC44" s="118">
        <v>0</v>
      </c>
      <c r="CD44" s="118">
        <v>0.122</v>
      </c>
      <c r="CE44" s="118">
        <v>0.22500000000000001</v>
      </c>
      <c r="CF44" s="118">
        <v>0.26400000000000001</v>
      </c>
      <c r="CG44" s="118">
        <v>0.39500000000000002</v>
      </c>
      <c r="CH44" s="118">
        <v>0.56699999999999995</v>
      </c>
      <c r="CI44" s="118">
        <v>0.19400000000000001</v>
      </c>
      <c r="CJ44" s="118">
        <v>0</v>
      </c>
      <c r="CK44" s="118">
        <v>0</v>
      </c>
      <c r="CL44" s="118">
        <v>0</v>
      </c>
      <c r="CM44" s="118">
        <v>0</v>
      </c>
    </row>
    <row r="45" spans="1:91" x14ac:dyDescent="0.35">
      <c r="A45" s="145" t="s">
        <v>255</v>
      </c>
      <c r="B45" s="118">
        <v>-2</v>
      </c>
      <c r="C45" s="118">
        <v>-2</v>
      </c>
      <c r="D45" s="118">
        <v>-2</v>
      </c>
      <c r="E45" s="118">
        <v>-2</v>
      </c>
      <c r="F45" s="118">
        <v>-2</v>
      </c>
      <c r="G45" s="118">
        <v>-2</v>
      </c>
      <c r="H45" s="118">
        <v>-2</v>
      </c>
      <c r="I45" s="118">
        <v>-2</v>
      </c>
      <c r="J45" s="118">
        <v>-2</v>
      </c>
      <c r="K45" s="118">
        <v>-2</v>
      </c>
      <c r="L45" s="118">
        <v>-2</v>
      </c>
      <c r="M45" s="118">
        <v>-2</v>
      </c>
      <c r="N45" s="118">
        <v>-2</v>
      </c>
      <c r="O45" s="118">
        <v>-2</v>
      </c>
      <c r="P45" s="118">
        <v>-2</v>
      </c>
      <c r="Q45" s="118">
        <v>-2</v>
      </c>
      <c r="R45" s="118">
        <v>-2</v>
      </c>
      <c r="S45" s="118">
        <v>-2</v>
      </c>
      <c r="T45" s="118">
        <v>-2</v>
      </c>
      <c r="U45" s="118">
        <v>-2</v>
      </c>
      <c r="V45" s="118">
        <v>-2</v>
      </c>
      <c r="W45" s="118">
        <v>-2</v>
      </c>
      <c r="X45" s="118">
        <v>-2</v>
      </c>
      <c r="Y45" s="118">
        <v>-2</v>
      </c>
      <c r="Z45" s="118">
        <v>-2</v>
      </c>
      <c r="AA45" s="118">
        <v>-2</v>
      </c>
      <c r="AB45" s="118">
        <v>-2</v>
      </c>
      <c r="AC45" s="118">
        <v>-2</v>
      </c>
      <c r="AD45" s="118">
        <v>-2</v>
      </c>
      <c r="AE45" s="118">
        <v>-2</v>
      </c>
      <c r="AF45" s="118">
        <v>-2</v>
      </c>
      <c r="AG45" s="118">
        <v>-2</v>
      </c>
      <c r="AH45" s="118">
        <v>-2</v>
      </c>
      <c r="AI45" s="118">
        <v>-2</v>
      </c>
      <c r="AJ45" s="118">
        <v>-2</v>
      </c>
      <c r="AK45" s="118">
        <v>-2</v>
      </c>
      <c r="AL45" s="118">
        <v>-2</v>
      </c>
      <c r="AM45" s="118">
        <v>-2</v>
      </c>
      <c r="AN45" s="118">
        <v>-2</v>
      </c>
      <c r="AO45" s="118">
        <v>-2</v>
      </c>
      <c r="AP45" s="118">
        <v>-2</v>
      </c>
      <c r="AQ45" s="118">
        <v>-2</v>
      </c>
      <c r="AR45" s="118">
        <v>-2</v>
      </c>
      <c r="AS45" s="118">
        <v>-2</v>
      </c>
      <c r="AT45" s="118">
        <v>-2</v>
      </c>
      <c r="AU45" s="118">
        <v>-2</v>
      </c>
      <c r="AV45" s="118">
        <v>-2</v>
      </c>
      <c r="AW45" s="118">
        <v>-2</v>
      </c>
      <c r="AX45" s="118">
        <v>-2</v>
      </c>
      <c r="AY45" s="118">
        <v>-2</v>
      </c>
      <c r="AZ45" s="118">
        <v>-2</v>
      </c>
      <c r="BA45" s="118">
        <v>-2</v>
      </c>
      <c r="BB45" s="118">
        <v>-2</v>
      </c>
      <c r="BC45" s="118">
        <v>-2</v>
      </c>
      <c r="BD45" s="118">
        <v>-2</v>
      </c>
      <c r="BE45" s="118">
        <v>-2</v>
      </c>
      <c r="BF45" s="118">
        <v>-2</v>
      </c>
      <c r="BG45" s="118">
        <v>-2</v>
      </c>
      <c r="BH45" s="118">
        <v>-2</v>
      </c>
      <c r="BI45" s="118">
        <v>-2</v>
      </c>
      <c r="BJ45" s="118">
        <v>-2</v>
      </c>
      <c r="BK45" s="118">
        <v>-2</v>
      </c>
      <c r="BL45" s="118">
        <v>-2</v>
      </c>
      <c r="BM45" s="118">
        <v>-2</v>
      </c>
      <c r="BN45" s="118">
        <v>-2</v>
      </c>
      <c r="BO45" s="118">
        <v>-2</v>
      </c>
      <c r="BP45" s="118">
        <v>-2</v>
      </c>
      <c r="BQ45" s="118">
        <v>-2</v>
      </c>
      <c r="BR45" s="118">
        <v>-2</v>
      </c>
      <c r="BS45" s="118">
        <v>-2</v>
      </c>
      <c r="BT45" s="118">
        <v>-2</v>
      </c>
      <c r="BU45" s="118">
        <v>-2</v>
      </c>
      <c r="BV45" s="118">
        <v>-2</v>
      </c>
      <c r="BW45" s="118">
        <v>-2</v>
      </c>
      <c r="BX45" s="118">
        <v>-2</v>
      </c>
      <c r="BY45" s="118">
        <v>-2</v>
      </c>
      <c r="BZ45" s="118">
        <v>-2</v>
      </c>
      <c r="CA45" s="118">
        <v>-2</v>
      </c>
      <c r="CB45" s="118">
        <v>-2</v>
      </c>
      <c r="CC45" s="118">
        <v>-2</v>
      </c>
      <c r="CD45" s="118">
        <v>-2</v>
      </c>
      <c r="CE45" s="118">
        <v>-2</v>
      </c>
      <c r="CF45" s="118">
        <v>-2</v>
      </c>
      <c r="CG45" s="118">
        <v>-2</v>
      </c>
      <c r="CH45" s="118">
        <v>-2</v>
      </c>
      <c r="CI45" s="118">
        <v>-2</v>
      </c>
      <c r="CJ45" s="118">
        <v>-2</v>
      </c>
      <c r="CK45" s="118">
        <v>-2</v>
      </c>
      <c r="CL45" s="118">
        <v>-2</v>
      </c>
      <c r="CM45" s="118">
        <v>-2</v>
      </c>
    </row>
    <row r="46" spans="1:91" x14ac:dyDescent="0.35">
      <c r="A46" s="145" t="s">
        <v>256</v>
      </c>
      <c r="B46" s="118">
        <v>1.4E-2</v>
      </c>
      <c r="C46" s="118">
        <v>0.24199999999999999</v>
      </c>
      <c r="D46" s="118">
        <v>3.4000000000000002E-2</v>
      </c>
      <c r="E46" s="118">
        <v>4.7E-2</v>
      </c>
      <c r="F46" s="118">
        <v>0.13300000000000001</v>
      </c>
      <c r="G46" s="118">
        <v>2.1999999999999999E-2</v>
      </c>
      <c r="H46" s="118">
        <v>0</v>
      </c>
      <c r="I46" s="118">
        <v>0</v>
      </c>
      <c r="J46" s="118">
        <v>0</v>
      </c>
      <c r="K46" s="118">
        <v>0</v>
      </c>
      <c r="L46" s="118">
        <v>2.7E-2</v>
      </c>
      <c r="M46" s="118">
        <v>0.48399999999999999</v>
      </c>
      <c r="N46" s="118">
        <v>6.7000000000000004E-2</v>
      </c>
      <c r="O46" s="118">
        <v>9.4E-2</v>
      </c>
      <c r="P46" s="118">
        <v>0.26500000000000001</v>
      </c>
      <c r="Q46" s="118">
        <v>4.2999999999999997E-2</v>
      </c>
      <c r="R46" s="118">
        <v>0</v>
      </c>
      <c r="S46" s="118">
        <v>0</v>
      </c>
      <c r="T46" s="118">
        <v>0</v>
      </c>
      <c r="U46" s="118">
        <v>0</v>
      </c>
      <c r="V46" s="118">
        <v>4.1000000000000002E-2</v>
      </c>
      <c r="W46" s="118">
        <v>0.72599999999999998</v>
      </c>
      <c r="X46" s="118">
        <v>0.10100000000000001</v>
      </c>
      <c r="Y46" s="118">
        <v>0.14199999999999999</v>
      </c>
      <c r="Z46" s="118">
        <v>0.39800000000000002</v>
      </c>
      <c r="AA46" s="118">
        <v>6.5000000000000002E-2</v>
      </c>
      <c r="AB46" s="118">
        <v>0</v>
      </c>
      <c r="AC46" s="118">
        <v>0</v>
      </c>
      <c r="AD46" s="118">
        <v>0</v>
      </c>
      <c r="AE46" s="118">
        <v>0</v>
      </c>
      <c r="AF46" s="118">
        <v>5.3999999999999999E-2</v>
      </c>
      <c r="AG46" s="118">
        <v>0.96899999999999997</v>
      </c>
      <c r="AH46" s="118">
        <v>0.13500000000000001</v>
      </c>
      <c r="AI46" s="118">
        <v>0.189</v>
      </c>
      <c r="AJ46" s="118">
        <v>0.53100000000000003</v>
      </c>
      <c r="AK46" s="118">
        <v>8.5999999999999993E-2</v>
      </c>
      <c r="AL46" s="118">
        <v>0</v>
      </c>
      <c r="AM46" s="118">
        <v>0</v>
      </c>
      <c r="AN46" s="118">
        <v>0</v>
      </c>
      <c r="AO46" s="118">
        <v>0</v>
      </c>
      <c r="AP46" s="118">
        <v>6.8000000000000005E-2</v>
      </c>
      <c r="AQ46" s="118">
        <v>1.2110000000000001</v>
      </c>
      <c r="AR46" s="118">
        <v>0.16900000000000001</v>
      </c>
      <c r="AS46" s="118">
        <v>0.23599999999999999</v>
      </c>
      <c r="AT46" s="118">
        <v>0.66300000000000003</v>
      </c>
      <c r="AU46" s="118">
        <v>0.108</v>
      </c>
      <c r="AV46" s="118">
        <v>0</v>
      </c>
      <c r="AW46" s="118">
        <v>0</v>
      </c>
      <c r="AX46" s="118">
        <v>0</v>
      </c>
      <c r="AY46" s="118">
        <v>0</v>
      </c>
      <c r="AZ46" s="118">
        <v>8.1000000000000003E-2</v>
      </c>
      <c r="BA46" s="118">
        <v>1.4530000000000001</v>
      </c>
      <c r="BB46" s="118">
        <v>0.20200000000000001</v>
      </c>
      <c r="BC46" s="118">
        <v>0.28299999999999997</v>
      </c>
      <c r="BD46" s="118">
        <v>0.79600000000000004</v>
      </c>
      <c r="BE46" s="118">
        <v>0.129</v>
      </c>
      <c r="BF46" s="118">
        <v>0</v>
      </c>
      <c r="BG46" s="118">
        <v>0</v>
      </c>
      <c r="BH46" s="118">
        <v>0</v>
      </c>
      <c r="BI46" s="118">
        <v>0</v>
      </c>
      <c r="BJ46" s="118">
        <v>9.5000000000000001E-2</v>
      </c>
      <c r="BK46" s="118">
        <v>1.6950000000000001</v>
      </c>
      <c r="BL46" s="118">
        <v>0.23599999999999999</v>
      </c>
      <c r="BM46" s="118">
        <v>0.33</v>
      </c>
      <c r="BN46" s="118">
        <v>0.92900000000000005</v>
      </c>
      <c r="BO46" s="118">
        <v>0.151</v>
      </c>
      <c r="BP46" s="118">
        <v>0</v>
      </c>
      <c r="BQ46" s="118">
        <v>0</v>
      </c>
      <c r="BR46" s="118">
        <v>0</v>
      </c>
      <c r="BS46" s="118">
        <v>0</v>
      </c>
      <c r="BT46" s="118">
        <v>0.109</v>
      </c>
      <c r="BU46" s="118">
        <v>1.9370000000000001</v>
      </c>
      <c r="BV46" s="118">
        <v>0.27</v>
      </c>
      <c r="BW46" s="118">
        <v>0.377</v>
      </c>
      <c r="BX46" s="118">
        <v>1.0609999999999999</v>
      </c>
      <c r="BY46" s="118">
        <v>0.17199999999999999</v>
      </c>
      <c r="BZ46" s="118">
        <v>0</v>
      </c>
      <c r="CA46" s="118">
        <v>0</v>
      </c>
      <c r="CB46" s="118">
        <v>0</v>
      </c>
      <c r="CC46" s="118">
        <v>0</v>
      </c>
      <c r="CD46" s="118">
        <v>0.122</v>
      </c>
      <c r="CE46" s="118">
        <v>2.1789999999999998</v>
      </c>
      <c r="CF46" s="118">
        <v>0.30399999999999999</v>
      </c>
      <c r="CG46" s="118">
        <v>0.42499999999999999</v>
      </c>
      <c r="CH46" s="118">
        <v>1.194</v>
      </c>
      <c r="CI46" s="118">
        <v>0.19400000000000001</v>
      </c>
      <c r="CJ46" s="118">
        <v>0</v>
      </c>
      <c r="CK46" s="118">
        <v>0</v>
      </c>
      <c r="CL46" s="118">
        <v>0</v>
      </c>
      <c r="CM46" s="118">
        <v>0</v>
      </c>
    </row>
    <row r="47" spans="1:91" x14ac:dyDescent="0.35">
      <c r="A47" s="145" t="s">
        <v>257</v>
      </c>
      <c r="B47" s="118">
        <v>-2</v>
      </c>
      <c r="C47" s="118">
        <v>-2</v>
      </c>
      <c r="D47" s="118">
        <v>-2</v>
      </c>
      <c r="E47" s="118">
        <v>-2</v>
      </c>
      <c r="F47" s="118">
        <v>-2</v>
      </c>
      <c r="G47" s="118">
        <v>-2</v>
      </c>
      <c r="H47" s="118">
        <v>-2</v>
      </c>
      <c r="I47" s="118">
        <v>-2</v>
      </c>
      <c r="J47" s="118">
        <v>-2</v>
      </c>
      <c r="K47" s="118">
        <v>-2</v>
      </c>
      <c r="L47" s="118">
        <v>-2</v>
      </c>
      <c r="M47" s="118">
        <v>-2</v>
      </c>
      <c r="N47" s="118">
        <v>-2</v>
      </c>
      <c r="O47" s="118">
        <v>-2</v>
      </c>
      <c r="P47" s="118">
        <v>-2</v>
      </c>
      <c r="Q47" s="118">
        <v>-2</v>
      </c>
      <c r="R47" s="118">
        <v>-2</v>
      </c>
      <c r="S47" s="118">
        <v>-2</v>
      </c>
      <c r="T47" s="118">
        <v>-2</v>
      </c>
      <c r="U47" s="118">
        <v>-2</v>
      </c>
      <c r="V47" s="118">
        <v>-2</v>
      </c>
      <c r="W47" s="118">
        <v>-2</v>
      </c>
      <c r="X47" s="118">
        <v>-2</v>
      </c>
      <c r="Y47" s="118">
        <v>-2</v>
      </c>
      <c r="Z47" s="118">
        <v>-2</v>
      </c>
      <c r="AA47" s="118">
        <v>-2</v>
      </c>
      <c r="AB47" s="118">
        <v>-2</v>
      </c>
      <c r="AC47" s="118">
        <v>-2</v>
      </c>
      <c r="AD47" s="118">
        <v>-2</v>
      </c>
      <c r="AE47" s="118">
        <v>-2</v>
      </c>
      <c r="AF47" s="118">
        <v>-2</v>
      </c>
      <c r="AG47" s="118">
        <v>-2</v>
      </c>
      <c r="AH47" s="118">
        <v>-2</v>
      </c>
      <c r="AI47" s="118">
        <v>-2</v>
      </c>
      <c r="AJ47" s="118">
        <v>-2</v>
      </c>
      <c r="AK47" s="118">
        <v>-2</v>
      </c>
      <c r="AL47" s="118">
        <v>-2</v>
      </c>
      <c r="AM47" s="118">
        <v>-2</v>
      </c>
      <c r="AN47" s="118">
        <v>-2</v>
      </c>
      <c r="AO47" s="118">
        <v>-2</v>
      </c>
      <c r="AP47" s="118">
        <v>-2</v>
      </c>
      <c r="AQ47" s="118">
        <v>-2</v>
      </c>
      <c r="AR47" s="118">
        <v>-2</v>
      </c>
      <c r="AS47" s="118">
        <v>-2</v>
      </c>
      <c r="AT47" s="118">
        <v>-2</v>
      </c>
      <c r="AU47" s="118">
        <v>-2</v>
      </c>
      <c r="AV47" s="118">
        <v>-2</v>
      </c>
      <c r="AW47" s="118">
        <v>-2</v>
      </c>
      <c r="AX47" s="118">
        <v>-2</v>
      </c>
      <c r="AY47" s="118">
        <v>-2</v>
      </c>
      <c r="AZ47" s="118">
        <v>-2</v>
      </c>
      <c r="BA47" s="118">
        <v>-2</v>
      </c>
      <c r="BB47" s="118">
        <v>-2</v>
      </c>
      <c r="BC47" s="118">
        <v>-2</v>
      </c>
      <c r="BD47" s="118">
        <v>-2</v>
      </c>
      <c r="BE47" s="118">
        <v>-2</v>
      </c>
      <c r="BF47" s="118">
        <v>-2</v>
      </c>
      <c r="BG47" s="118">
        <v>-2</v>
      </c>
      <c r="BH47" s="118">
        <v>-2</v>
      </c>
      <c r="BI47" s="118">
        <v>-2</v>
      </c>
      <c r="BJ47" s="118">
        <v>-2</v>
      </c>
      <c r="BK47" s="118">
        <v>-2</v>
      </c>
      <c r="BL47" s="118">
        <v>-2</v>
      </c>
      <c r="BM47" s="118">
        <v>-2</v>
      </c>
      <c r="BN47" s="118">
        <v>-2</v>
      </c>
      <c r="BO47" s="118">
        <v>-2</v>
      </c>
      <c r="BP47" s="118">
        <v>-2</v>
      </c>
      <c r="BQ47" s="118">
        <v>-2</v>
      </c>
      <c r="BR47" s="118">
        <v>-2</v>
      </c>
      <c r="BS47" s="118">
        <v>-2</v>
      </c>
      <c r="BT47" s="118">
        <v>-2</v>
      </c>
      <c r="BU47" s="118">
        <v>-2</v>
      </c>
      <c r="BV47" s="118">
        <v>-2</v>
      </c>
      <c r="BW47" s="118">
        <v>-2</v>
      </c>
      <c r="BX47" s="118">
        <v>-2</v>
      </c>
      <c r="BY47" s="118">
        <v>-2</v>
      </c>
      <c r="BZ47" s="118">
        <v>-2</v>
      </c>
      <c r="CA47" s="118">
        <v>-2</v>
      </c>
      <c r="CB47" s="118">
        <v>-2</v>
      </c>
      <c r="CC47" s="118">
        <v>-2</v>
      </c>
      <c r="CD47" s="118">
        <v>-2</v>
      </c>
      <c r="CE47" s="118">
        <v>-2</v>
      </c>
      <c r="CF47" s="118">
        <v>-2</v>
      </c>
      <c r="CG47" s="118">
        <v>-2</v>
      </c>
      <c r="CH47" s="118">
        <v>-2</v>
      </c>
      <c r="CI47" s="118">
        <v>-2</v>
      </c>
      <c r="CJ47" s="118">
        <v>-2</v>
      </c>
      <c r="CK47" s="118">
        <v>-2</v>
      </c>
      <c r="CL47" s="118">
        <v>-2</v>
      </c>
      <c r="CM47" s="118">
        <v>-2</v>
      </c>
    </row>
    <row r="48" spans="1:91" x14ac:dyDescent="0.35">
      <c r="A48" s="145" t="s">
        <v>258</v>
      </c>
      <c r="B48" s="118">
        <v>1.4E-2</v>
      </c>
      <c r="C48" s="118">
        <v>1.4E-2</v>
      </c>
      <c r="D48" s="118">
        <v>3.7999999999999999E-2</v>
      </c>
      <c r="E48" s="118">
        <v>0.122</v>
      </c>
      <c r="F48" s="118">
        <v>8.1000000000000003E-2</v>
      </c>
      <c r="G48" s="118">
        <v>1.6E-2</v>
      </c>
      <c r="H48" s="118">
        <v>0</v>
      </c>
      <c r="I48" s="118">
        <v>0</v>
      </c>
      <c r="J48" s="118">
        <v>0</v>
      </c>
      <c r="K48" s="118">
        <v>0</v>
      </c>
      <c r="L48" s="118">
        <v>2.8000000000000001E-2</v>
      </c>
      <c r="M48" s="118">
        <v>2.8000000000000001E-2</v>
      </c>
      <c r="N48" s="118">
        <v>7.6999999999999999E-2</v>
      </c>
      <c r="O48" s="118">
        <v>0.24399999999999999</v>
      </c>
      <c r="P48" s="118">
        <v>0.161</v>
      </c>
      <c r="Q48" s="118">
        <v>3.1E-2</v>
      </c>
      <c r="R48" s="118">
        <v>0</v>
      </c>
      <c r="S48" s="118">
        <v>0</v>
      </c>
      <c r="T48" s="118">
        <v>0</v>
      </c>
      <c r="U48" s="118">
        <v>0</v>
      </c>
      <c r="V48" s="118">
        <v>4.2000000000000003E-2</v>
      </c>
      <c r="W48" s="118">
        <v>4.2000000000000003E-2</v>
      </c>
      <c r="X48" s="118">
        <v>0.115</v>
      </c>
      <c r="Y48" s="118">
        <v>0.36599999999999999</v>
      </c>
      <c r="Z48" s="118">
        <v>0.24199999999999999</v>
      </c>
      <c r="AA48" s="118">
        <v>4.7E-2</v>
      </c>
      <c r="AB48" s="118">
        <v>0</v>
      </c>
      <c r="AC48" s="118">
        <v>0</v>
      </c>
      <c r="AD48" s="118">
        <v>0</v>
      </c>
      <c r="AE48" s="118">
        <v>0</v>
      </c>
      <c r="AF48" s="118">
        <v>5.6000000000000001E-2</v>
      </c>
      <c r="AG48" s="118">
        <v>5.6000000000000001E-2</v>
      </c>
      <c r="AH48" s="118">
        <v>0.154</v>
      </c>
      <c r="AI48" s="118">
        <v>0.48799999999999999</v>
      </c>
      <c r="AJ48" s="118">
        <v>0.32200000000000001</v>
      </c>
      <c r="AK48" s="118">
        <v>6.2E-2</v>
      </c>
      <c r="AL48" s="118">
        <v>0</v>
      </c>
      <c r="AM48" s="118">
        <v>0</v>
      </c>
      <c r="AN48" s="118">
        <v>0</v>
      </c>
      <c r="AO48" s="118">
        <v>0</v>
      </c>
      <c r="AP48" s="118">
        <v>7.0000000000000007E-2</v>
      </c>
      <c r="AQ48" s="118">
        <v>7.0000000000000007E-2</v>
      </c>
      <c r="AR48" s="118">
        <v>0.192</v>
      </c>
      <c r="AS48" s="118">
        <v>0.61</v>
      </c>
      <c r="AT48" s="118">
        <v>0.40300000000000002</v>
      </c>
      <c r="AU48" s="118">
        <v>7.8E-2</v>
      </c>
      <c r="AV48" s="118">
        <v>0</v>
      </c>
      <c r="AW48" s="118">
        <v>0</v>
      </c>
      <c r="AX48" s="118">
        <v>0</v>
      </c>
      <c r="AY48" s="118">
        <v>0</v>
      </c>
      <c r="AZ48" s="118">
        <v>8.4000000000000005E-2</v>
      </c>
      <c r="BA48" s="118">
        <v>8.4000000000000005E-2</v>
      </c>
      <c r="BB48" s="118">
        <v>0.23100000000000001</v>
      </c>
      <c r="BC48" s="118">
        <v>0.73199999999999998</v>
      </c>
      <c r="BD48" s="118">
        <v>0.48299999999999998</v>
      </c>
      <c r="BE48" s="118">
        <v>9.2999999999999999E-2</v>
      </c>
      <c r="BF48" s="118">
        <v>0</v>
      </c>
      <c r="BG48" s="118">
        <v>0</v>
      </c>
      <c r="BH48" s="118">
        <v>0</v>
      </c>
      <c r="BI48" s="118">
        <v>0</v>
      </c>
      <c r="BJ48" s="118">
        <v>9.8000000000000004E-2</v>
      </c>
      <c r="BK48" s="118">
        <v>9.8000000000000004E-2</v>
      </c>
      <c r="BL48" s="118">
        <v>0.26900000000000002</v>
      </c>
      <c r="BM48" s="118">
        <v>0.85399999999999998</v>
      </c>
      <c r="BN48" s="118">
        <v>0.56399999999999995</v>
      </c>
      <c r="BO48" s="118">
        <v>0.109</v>
      </c>
      <c r="BP48" s="118">
        <v>0</v>
      </c>
      <c r="BQ48" s="118">
        <v>0</v>
      </c>
      <c r="BR48" s="118">
        <v>0</v>
      </c>
      <c r="BS48" s="118">
        <v>0</v>
      </c>
      <c r="BT48" s="118">
        <v>0.112</v>
      </c>
      <c r="BU48" s="118">
        <v>0.112</v>
      </c>
      <c r="BV48" s="118">
        <v>0.308</v>
      </c>
      <c r="BW48" s="118">
        <v>0.97599999999999998</v>
      </c>
      <c r="BX48" s="118">
        <v>0.64400000000000002</v>
      </c>
      <c r="BY48" s="118">
        <v>0.125</v>
      </c>
      <c r="BZ48" s="118">
        <v>0</v>
      </c>
      <c r="CA48" s="118">
        <v>0</v>
      </c>
      <c r="CB48" s="118">
        <v>0</v>
      </c>
      <c r="CC48" s="118">
        <v>0</v>
      </c>
      <c r="CD48" s="118">
        <v>0.126</v>
      </c>
      <c r="CE48" s="118">
        <v>0.126</v>
      </c>
      <c r="CF48" s="118">
        <v>0.34599999999999997</v>
      </c>
      <c r="CG48" s="118">
        <v>1.0980000000000001</v>
      </c>
      <c r="CH48" s="118">
        <v>0.72499999999999998</v>
      </c>
      <c r="CI48" s="118">
        <v>0.14000000000000001</v>
      </c>
      <c r="CJ48" s="118">
        <v>0</v>
      </c>
      <c r="CK48" s="118">
        <v>0</v>
      </c>
      <c r="CL48" s="118">
        <v>0</v>
      </c>
      <c r="CM48" s="118">
        <v>0</v>
      </c>
    </row>
    <row r="49" spans="1:91" x14ac:dyDescent="0.35">
      <c r="A49" s="145" t="s">
        <v>259</v>
      </c>
      <c r="B49" s="118">
        <v>1.4999999999999999E-2</v>
      </c>
      <c r="C49" s="118">
        <v>1.6E-2</v>
      </c>
      <c r="D49" s="118">
        <v>3.7999999999999999E-2</v>
      </c>
      <c r="E49" s="118">
        <v>0.122</v>
      </c>
      <c r="F49" s="118">
        <v>8.1000000000000003E-2</v>
      </c>
      <c r="G49" s="118">
        <v>1.6E-2</v>
      </c>
      <c r="H49" s="118">
        <v>0</v>
      </c>
      <c r="I49" s="118">
        <v>0</v>
      </c>
      <c r="J49" s="118">
        <v>0</v>
      </c>
      <c r="K49" s="118">
        <v>0</v>
      </c>
      <c r="L49" s="118">
        <v>3.1E-2</v>
      </c>
      <c r="M49" s="118">
        <v>3.2000000000000001E-2</v>
      </c>
      <c r="N49" s="118">
        <v>7.6999999999999999E-2</v>
      </c>
      <c r="O49" s="118">
        <v>0.24399999999999999</v>
      </c>
      <c r="P49" s="118">
        <v>0.161</v>
      </c>
      <c r="Q49" s="118">
        <v>3.1E-2</v>
      </c>
      <c r="R49" s="118">
        <v>0</v>
      </c>
      <c r="S49" s="118">
        <v>0</v>
      </c>
      <c r="T49" s="118">
        <v>0</v>
      </c>
      <c r="U49" s="118">
        <v>0</v>
      </c>
      <c r="V49" s="118">
        <v>4.5999999999999999E-2</v>
      </c>
      <c r="W49" s="118">
        <v>4.7E-2</v>
      </c>
      <c r="X49" s="118">
        <v>0.115</v>
      </c>
      <c r="Y49" s="118">
        <v>0.36599999999999999</v>
      </c>
      <c r="Z49" s="118">
        <v>0.24199999999999999</v>
      </c>
      <c r="AA49" s="118">
        <v>4.7E-2</v>
      </c>
      <c r="AB49" s="118">
        <v>0</v>
      </c>
      <c r="AC49" s="118">
        <v>0</v>
      </c>
      <c r="AD49" s="118">
        <v>0</v>
      </c>
      <c r="AE49" s="118">
        <v>0</v>
      </c>
      <c r="AF49" s="118">
        <v>6.2E-2</v>
      </c>
      <c r="AG49" s="118">
        <v>6.3E-2</v>
      </c>
      <c r="AH49" s="118">
        <v>0.154</v>
      </c>
      <c r="AI49" s="118">
        <v>0.48799999999999999</v>
      </c>
      <c r="AJ49" s="118">
        <v>0.32200000000000001</v>
      </c>
      <c r="AK49" s="118">
        <v>6.2E-2</v>
      </c>
      <c r="AL49" s="118">
        <v>0</v>
      </c>
      <c r="AM49" s="118">
        <v>0</v>
      </c>
      <c r="AN49" s="118">
        <v>0</v>
      </c>
      <c r="AO49" s="118">
        <v>0</v>
      </c>
      <c r="AP49" s="118">
        <v>7.6999999999999999E-2</v>
      </c>
      <c r="AQ49" s="118">
        <v>7.9000000000000001E-2</v>
      </c>
      <c r="AR49" s="118">
        <v>0.192</v>
      </c>
      <c r="AS49" s="118">
        <v>0.61</v>
      </c>
      <c r="AT49" s="118">
        <v>0.40300000000000002</v>
      </c>
      <c r="AU49" s="118">
        <v>7.8E-2</v>
      </c>
      <c r="AV49" s="118">
        <v>0</v>
      </c>
      <c r="AW49" s="118">
        <v>0</v>
      </c>
      <c r="AX49" s="118">
        <v>0</v>
      </c>
      <c r="AY49" s="118">
        <v>0</v>
      </c>
      <c r="AZ49" s="118">
        <v>9.2999999999999999E-2</v>
      </c>
      <c r="BA49" s="118">
        <v>9.5000000000000001E-2</v>
      </c>
      <c r="BB49" s="118">
        <v>0.23100000000000001</v>
      </c>
      <c r="BC49" s="118">
        <v>0.73199999999999998</v>
      </c>
      <c r="BD49" s="118">
        <v>0.48299999999999998</v>
      </c>
      <c r="BE49" s="118">
        <v>9.2999999999999999E-2</v>
      </c>
      <c r="BF49" s="118">
        <v>0</v>
      </c>
      <c r="BG49" s="118">
        <v>0</v>
      </c>
      <c r="BH49" s="118">
        <v>0</v>
      </c>
      <c r="BI49" s="118">
        <v>0</v>
      </c>
      <c r="BJ49" s="118">
        <v>0.108</v>
      </c>
      <c r="BK49" s="118">
        <v>0.111</v>
      </c>
      <c r="BL49" s="118">
        <v>0.26900000000000002</v>
      </c>
      <c r="BM49" s="118">
        <v>0.85399999999999998</v>
      </c>
      <c r="BN49" s="118">
        <v>0.56399999999999995</v>
      </c>
      <c r="BO49" s="118">
        <v>0.109</v>
      </c>
      <c r="BP49" s="118">
        <v>0</v>
      </c>
      <c r="BQ49" s="118">
        <v>0</v>
      </c>
      <c r="BR49" s="118">
        <v>0</v>
      </c>
      <c r="BS49" s="118">
        <v>0</v>
      </c>
      <c r="BT49" s="118">
        <v>0.124</v>
      </c>
      <c r="BU49" s="118">
        <v>0.126</v>
      </c>
      <c r="BV49" s="118">
        <v>0.308</v>
      </c>
      <c r="BW49" s="118">
        <v>0.97599999999999998</v>
      </c>
      <c r="BX49" s="118">
        <v>0.64400000000000002</v>
      </c>
      <c r="BY49" s="118">
        <v>0.125</v>
      </c>
      <c r="BZ49" s="118">
        <v>0</v>
      </c>
      <c r="CA49" s="118">
        <v>0</v>
      </c>
      <c r="CB49" s="118">
        <v>0</v>
      </c>
      <c r="CC49" s="118">
        <v>0</v>
      </c>
      <c r="CD49" s="118">
        <v>0.13900000000000001</v>
      </c>
      <c r="CE49" s="118">
        <v>0.14199999999999999</v>
      </c>
      <c r="CF49" s="118">
        <v>0.34599999999999997</v>
      </c>
      <c r="CG49" s="118">
        <v>1.0980000000000001</v>
      </c>
      <c r="CH49" s="118">
        <v>0.72499999999999998</v>
      </c>
      <c r="CI49" s="118">
        <v>0.14000000000000001</v>
      </c>
      <c r="CJ49" s="118">
        <v>0</v>
      </c>
      <c r="CK49" s="118">
        <v>0</v>
      </c>
      <c r="CL49" s="118">
        <v>0</v>
      </c>
      <c r="CM49" s="118">
        <v>0</v>
      </c>
    </row>
    <row r="50" spans="1:91" x14ac:dyDescent="0.35">
      <c r="A50" s="145" t="s">
        <v>260</v>
      </c>
      <c r="B50" s="118">
        <v>3.4000000000000002E-2</v>
      </c>
      <c r="C50" s="118">
        <v>3.5000000000000003E-2</v>
      </c>
      <c r="D50" s="118">
        <v>3.2000000000000001E-2</v>
      </c>
      <c r="E50" s="118">
        <v>0.10199999999999999</v>
      </c>
      <c r="F50" s="118">
        <v>5.5E-2</v>
      </c>
      <c r="G50" s="118">
        <v>0.13700000000000001</v>
      </c>
      <c r="H50" s="118">
        <v>0</v>
      </c>
      <c r="I50" s="118">
        <v>0</v>
      </c>
      <c r="J50" s="118">
        <v>0</v>
      </c>
      <c r="K50" s="118">
        <v>0</v>
      </c>
      <c r="L50" s="118">
        <v>6.7000000000000004E-2</v>
      </c>
      <c r="M50" s="118">
        <v>6.9000000000000006E-2</v>
      </c>
      <c r="N50" s="118">
        <v>6.4000000000000001E-2</v>
      </c>
      <c r="O50" s="118">
        <v>0.20499999999999999</v>
      </c>
      <c r="P50" s="118">
        <v>0.11</v>
      </c>
      <c r="Q50" s="118">
        <v>0.27400000000000002</v>
      </c>
      <c r="R50" s="118">
        <v>0</v>
      </c>
      <c r="S50" s="118">
        <v>0</v>
      </c>
      <c r="T50" s="118">
        <v>0</v>
      </c>
      <c r="U50" s="118">
        <v>0</v>
      </c>
      <c r="V50" s="118">
        <v>0.10100000000000001</v>
      </c>
      <c r="W50" s="118">
        <v>0.104</v>
      </c>
      <c r="X50" s="118">
        <v>9.6000000000000002E-2</v>
      </c>
      <c r="Y50" s="118">
        <v>0.307</v>
      </c>
      <c r="Z50" s="118">
        <v>0.16500000000000001</v>
      </c>
      <c r="AA50" s="118">
        <v>0.41099999999999998</v>
      </c>
      <c r="AB50" s="118">
        <v>0</v>
      </c>
      <c r="AC50" s="118">
        <v>0</v>
      </c>
      <c r="AD50" s="118">
        <v>0</v>
      </c>
      <c r="AE50" s="118">
        <v>0</v>
      </c>
      <c r="AF50" s="118">
        <v>0.13500000000000001</v>
      </c>
      <c r="AG50" s="118">
        <v>0.13800000000000001</v>
      </c>
      <c r="AH50" s="118">
        <v>0.128</v>
      </c>
      <c r="AI50" s="118">
        <v>0.41</v>
      </c>
      <c r="AJ50" s="118">
        <v>0.22</v>
      </c>
      <c r="AK50" s="118">
        <v>0.54800000000000004</v>
      </c>
      <c r="AL50" s="118">
        <v>0</v>
      </c>
      <c r="AM50" s="118">
        <v>0</v>
      </c>
      <c r="AN50" s="118">
        <v>0</v>
      </c>
      <c r="AO50" s="118">
        <v>0</v>
      </c>
      <c r="AP50" s="118">
        <v>0.16900000000000001</v>
      </c>
      <c r="AQ50" s="118">
        <v>0.17299999999999999</v>
      </c>
      <c r="AR50" s="118">
        <v>0.16</v>
      </c>
      <c r="AS50" s="118">
        <v>0.51200000000000001</v>
      </c>
      <c r="AT50" s="118">
        <v>0.27500000000000002</v>
      </c>
      <c r="AU50" s="118">
        <v>0.68500000000000005</v>
      </c>
      <c r="AV50" s="118">
        <v>0</v>
      </c>
      <c r="AW50" s="118">
        <v>0</v>
      </c>
      <c r="AX50" s="118">
        <v>0</v>
      </c>
      <c r="AY50" s="118">
        <v>0</v>
      </c>
      <c r="AZ50" s="118">
        <v>0.20200000000000001</v>
      </c>
      <c r="BA50" s="118">
        <v>0.20799999999999999</v>
      </c>
      <c r="BB50" s="118">
        <v>0.192</v>
      </c>
      <c r="BC50" s="118">
        <v>0.61399999999999999</v>
      </c>
      <c r="BD50" s="118">
        <v>0.33</v>
      </c>
      <c r="BE50" s="118">
        <v>0.82199999999999995</v>
      </c>
      <c r="BF50" s="118">
        <v>0</v>
      </c>
      <c r="BG50" s="118">
        <v>0</v>
      </c>
      <c r="BH50" s="118">
        <v>0</v>
      </c>
      <c r="BI50" s="118">
        <v>0</v>
      </c>
      <c r="BJ50" s="118">
        <v>0.23599999999999999</v>
      </c>
      <c r="BK50" s="118">
        <v>0.24199999999999999</v>
      </c>
      <c r="BL50" s="118">
        <v>0.224</v>
      </c>
      <c r="BM50" s="118">
        <v>0.71699999999999997</v>
      </c>
      <c r="BN50" s="118">
        <v>0.38500000000000001</v>
      </c>
      <c r="BO50" s="118">
        <v>0.95899999999999996</v>
      </c>
      <c r="BP50" s="118">
        <v>0</v>
      </c>
      <c r="BQ50" s="118">
        <v>0</v>
      </c>
      <c r="BR50" s="118">
        <v>0</v>
      </c>
      <c r="BS50" s="118">
        <v>0</v>
      </c>
      <c r="BT50" s="118">
        <v>0.27</v>
      </c>
      <c r="BU50" s="118">
        <v>0.27700000000000002</v>
      </c>
      <c r="BV50" s="118">
        <v>0.25600000000000001</v>
      </c>
      <c r="BW50" s="118">
        <v>0.81899999999999995</v>
      </c>
      <c r="BX50" s="118">
        <v>0.439</v>
      </c>
      <c r="BY50" s="118">
        <v>1.0960000000000001</v>
      </c>
      <c r="BZ50" s="118">
        <v>0</v>
      </c>
      <c r="CA50" s="118">
        <v>0</v>
      </c>
      <c r="CB50" s="118">
        <v>0</v>
      </c>
      <c r="CC50" s="118">
        <v>0</v>
      </c>
      <c r="CD50" s="118">
        <v>0.30399999999999999</v>
      </c>
      <c r="CE50" s="118">
        <v>0.311</v>
      </c>
      <c r="CF50" s="118">
        <v>0.28699999999999998</v>
      </c>
      <c r="CG50" s="118">
        <v>0.92200000000000004</v>
      </c>
      <c r="CH50" s="118">
        <v>0.49399999999999999</v>
      </c>
      <c r="CI50" s="118">
        <v>1.2330000000000001</v>
      </c>
      <c r="CJ50" s="118">
        <v>0</v>
      </c>
      <c r="CK50" s="118">
        <v>0</v>
      </c>
      <c r="CL50" s="118">
        <v>0</v>
      </c>
      <c r="CM50" s="118">
        <v>0</v>
      </c>
    </row>
    <row r="51" spans="1:91" x14ac:dyDescent="0.35">
      <c r="A51" s="145" t="s">
        <v>261</v>
      </c>
      <c r="B51" s="118">
        <v>4.0000000000000001E-3</v>
      </c>
      <c r="C51" s="118">
        <v>4.0000000000000001E-3</v>
      </c>
      <c r="D51" s="118">
        <v>4.7E-2</v>
      </c>
      <c r="E51" s="118">
        <v>4.7E-2</v>
      </c>
      <c r="F51" s="118">
        <v>7.4999999999999997E-2</v>
      </c>
      <c r="G51" s="118">
        <v>7.3999999999999996E-2</v>
      </c>
      <c r="H51" s="118">
        <v>0</v>
      </c>
      <c r="I51" s="118">
        <v>0</v>
      </c>
      <c r="J51" s="118">
        <v>0</v>
      </c>
      <c r="K51" s="118">
        <v>0</v>
      </c>
      <c r="L51" s="118">
        <v>8.9999999999999993E-3</v>
      </c>
      <c r="M51" s="118">
        <v>8.9999999999999993E-3</v>
      </c>
      <c r="N51" s="118">
        <v>9.4E-2</v>
      </c>
      <c r="O51" s="118">
        <v>9.4E-2</v>
      </c>
      <c r="P51" s="118">
        <v>0.14899999999999999</v>
      </c>
      <c r="Q51" s="118">
        <v>0.14899999999999999</v>
      </c>
      <c r="R51" s="118">
        <v>0</v>
      </c>
      <c r="S51" s="118">
        <v>0</v>
      </c>
      <c r="T51" s="118">
        <v>0</v>
      </c>
      <c r="U51" s="118">
        <v>0</v>
      </c>
      <c r="V51" s="118">
        <v>1.2999999999999999E-2</v>
      </c>
      <c r="W51" s="118">
        <v>1.2999999999999999E-2</v>
      </c>
      <c r="X51" s="118">
        <v>0.14099999999999999</v>
      </c>
      <c r="Y51" s="118">
        <v>0.14099999999999999</v>
      </c>
      <c r="Z51" s="118">
        <v>0.224</v>
      </c>
      <c r="AA51" s="118">
        <v>0.223</v>
      </c>
      <c r="AB51" s="118">
        <v>0</v>
      </c>
      <c r="AC51" s="118">
        <v>0</v>
      </c>
      <c r="AD51" s="118">
        <v>0</v>
      </c>
      <c r="AE51" s="118">
        <v>0</v>
      </c>
      <c r="AF51" s="118">
        <v>1.7000000000000001E-2</v>
      </c>
      <c r="AG51" s="118">
        <v>1.7000000000000001E-2</v>
      </c>
      <c r="AH51" s="118">
        <v>0.187</v>
      </c>
      <c r="AI51" s="118">
        <v>0.187</v>
      </c>
      <c r="AJ51" s="118">
        <v>0.29799999999999999</v>
      </c>
      <c r="AK51" s="118">
        <v>0.29799999999999999</v>
      </c>
      <c r="AL51" s="118">
        <v>0</v>
      </c>
      <c r="AM51" s="118">
        <v>0</v>
      </c>
      <c r="AN51" s="118">
        <v>0</v>
      </c>
      <c r="AO51" s="118">
        <v>0</v>
      </c>
      <c r="AP51" s="118">
        <v>2.1999999999999999E-2</v>
      </c>
      <c r="AQ51" s="118">
        <v>2.1999999999999999E-2</v>
      </c>
      <c r="AR51" s="118">
        <v>0.23400000000000001</v>
      </c>
      <c r="AS51" s="118">
        <v>0.23400000000000001</v>
      </c>
      <c r="AT51" s="118">
        <v>0.373</v>
      </c>
      <c r="AU51" s="118">
        <v>0.372</v>
      </c>
      <c r="AV51" s="118">
        <v>0</v>
      </c>
      <c r="AW51" s="118">
        <v>0</v>
      </c>
      <c r="AX51" s="118">
        <v>0</v>
      </c>
      <c r="AY51" s="118">
        <v>0</v>
      </c>
      <c r="AZ51" s="118">
        <v>2.5999999999999999E-2</v>
      </c>
      <c r="BA51" s="118">
        <v>2.5999999999999999E-2</v>
      </c>
      <c r="BB51" s="118">
        <v>0.28100000000000003</v>
      </c>
      <c r="BC51" s="118">
        <v>0.28100000000000003</v>
      </c>
      <c r="BD51" s="118">
        <v>0.44700000000000001</v>
      </c>
      <c r="BE51" s="118">
        <v>0.44700000000000001</v>
      </c>
      <c r="BF51" s="118">
        <v>0</v>
      </c>
      <c r="BG51" s="118">
        <v>0</v>
      </c>
      <c r="BH51" s="118">
        <v>0</v>
      </c>
      <c r="BI51" s="118">
        <v>0</v>
      </c>
      <c r="BJ51" s="118">
        <v>0.03</v>
      </c>
      <c r="BK51" s="118">
        <v>0.03</v>
      </c>
      <c r="BL51" s="118">
        <v>0.32800000000000001</v>
      </c>
      <c r="BM51" s="118">
        <v>0.32800000000000001</v>
      </c>
      <c r="BN51" s="118">
        <v>0.52200000000000002</v>
      </c>
      <c r="BO51" s="118">
        <v>0.52100000000000002</v>
      </c>
      <c r="BP51" s="118">
        <v>0</v>
      </c>
      <c r="BQ51" s="118">
        <v>0</v>
      </c>
      <c r="BR51" s="118">
        <v>0</v>
      </c>
      <c r="BS51" s="118">
        <v>0</v>
      </c>
      <c r="BT51" s="118">
        <v>3.4000000000000002E-2</v>
      </c>
      <c r="BU51" s="118">
        <v>3.4000000000000002E-2</v>
      </c>
      <c r="BV51" s="118">
        <v>0.375</v>
      </c>
      <c r="BW51" s="118">
        <v>0.375</v>
      </c>
      <c r="BX51" s="118">
        <v>0.59599999999999997</v>
      </c>
      <c r="BY51" s="118">
        <v>0.59599999999999997</v>
      </c>
      <c r="BZ51" s="118">
        <v>0</v>
      </c>
      <c r="CA51" s="118">
        <v>0</v>
      </c>
      <c r="CB51" s="118">
        <v>0</v>
      </c>
      <c r="CC51" s="118">
        <v>0</v>
      </c>
      <c r="CD51" s="118">
        <v>3.9E-2</v>
      </c>
      <c r="CE51" s="118">
        <v>3.9E-2</v>
      </c>
      <c r="CF51" s="118">
        <v>0.42199999999999999</v>
      </c>
      <c r="CG51" s="118">
        <v>0.42199999999999999</v>
      </c>
      <c r="CH51" s="118">
        <v>0.67100000000000004</v>
      </c>
      <c r="CI51" s="118">
        <v>0.67</v>
      </c>
      <c r="CJ51" s="118">
        <v>0</v>
      </c>
      <c r="CK51" s="118">
        <v>0</v>
      </c>
      <c r="CL51" s="118">
        <v>0</v>
      </c>
      <c r="CM51" s="118">
        <v>0</v>
      </c>
    </row>
    <row r="52" spans="1:91" x14ac:dyDescent="0.35">
      <c r="A52" s="145" t="s">
        <v>262</v>
      </c>
      <c r="B52" s="118">
        <v>4.0000000000000001E-3</v>
      </c>
      <c r="C52" s="118">
        <v>4.0000000000000001E-3</v>
      </c>
      <c r="D52" s="118">
        <v>0.1</v>
      </c>
      <c r="E52" s="118">
        <v>0.109</v>
      </c>
      <c r="F52" s="118">
        <v>0.10199999999999999</v>
      </c>
      <c r="G52" s="118">
        <v>0.10100000000000001</v>
      </c>
      <c r="H52" s="118">
        <v>0</v>
      </c>
      <c r="I52" s="118">
        <v>0</v>
      </c>
      <c r="J52" s="118">
        <v>0</v>
      </c>
      <c r="K52" s="118">
        <v>0</v>
      </c>
      <c r="L52" s="118">
        <v>8.9999999999999993E-3</v>
      </c>
      <c r="M52" s="118">
        <v>8.9999999999999993E-3</v>
      </c>
      <c r="N52" s="118">
        <v>0.19900000000000001</v>
      </c>
      <c r="O52" s="118">
        <v>0.218</v>
      </c>
      <c r="P52" s="118">
        <v>0.20300000000000001</v>
      </c>
      <c r="Q52" s="118">
        <v>0.20300000000000001</v>
      </c>
      <c r="R52" s="118">
        <v>0</v>
      </c>
      <c r="S52" s="118">
        <v>0</v>
      </c>
      <c r="T52" s="118">
        <v>0</v>
      </c>
      <c r="U52" s="118">
        <v>0</v>
      </c>
      <c r="V52" s="118">
        <v>1.2999999999999999E-2</v>
      </c>
      <c r="W52" s="118">
        <v>1.2999999999999999E-2</v>
      </c>
      <c r="X52" s="118">
        <v>0.29899999999999999</v>
      </c>
      <c r="Y52" s="118">
        <v>0.32700000000000001</v>
      </c>
      <c r="Z52" s="118">
        <v>0.30499999999999999</v>
      </c>
      <c r="AA52" s="118">
        <v>0.30399999999999999</v>
      </c>
      <c r="AB52" s="118">
        <v>0</v>
      </c>
      <c r="AC52" s="118">
        <v>0</v>
      </c>
      <c r="AD52" s="118">
        <v>0</v>
      </c>
      <c r="AE52" s="118">
        <v>0</v>
      </c>
      <c r="AF52" s="118">
        <v>1.7000000000000001E-2</v>
      </c>
      <c r="AG52" s="118">
        <v>1.7000000000000001E-2</v>
      </c>
      <c r="AH52" s="118">
        <v>0.39800000000000002</v>
      </c>
      <c r="AI52" s="118">
        <v>0.436</v>
      </c>
      <c r="AJ52" s="118">
        <v>0.40600000000000003</v>
      </c>
      <c r="AK52" s="118">
        <v>0.40600000000000003</v>
      </c>
      <c r="AL52" s="118">
        <v>0</v>
      </c>
      <c r="AM52" s="118">
        <v>0</v>
      </c>
      <c r="AN52" s="118">
        <v>0</v>
      </c>
      <c r="AO52" s="118">
        <v>0</v>
      </c>
      <c r="AP52" s="118">
        <v>2.1999999999999999E-2</v>
      </c>
      <c r="AQ52" s="118">
        <v>2.1999999999999999E-2</v>
      </c>
      <c r="AR52" s="118">
        <v>0.498</v>
      </c>
      <c r="AS52" s="118">
        <v>0.54500000000000004</v>
      </c>
      <c r="AT52" s="118">
        <v>0.50800000000000001</v>
      </c>
      <c r="AU52" s="118">
        <v>0.50700000000000001</v>
      </c>
      <c r="AV52" s="118">
        <v>0</v>
      </c>
      <c r="AW52" s="118">
        <v>0</v>
      </c>
      <c r="AX52" s="118">
        <v>0</v>
      </c>
      <c r="AY52" s="118">
        <v>0</v>
      </c>
      <c r="AZ52" s="118">
        <v>2.5999999999999999E-2</v>
      </c>
      <c r="BA52" s="118">
        <v>2.5999999999999999E-2</v>
      </c>
      <c r="BB52" s="118">
        <v>0.59799999999999998</v>
      </c>
      <c r="BC52" s="118">
        <v>0.65400000000000003</v>
      </c>
      <c r="BD52" s="118">
        <v>0.61</v>
      </c>
      <c r="BE52" s="118">
        <v>0.60799999999999998</v>
      </c>
      <c r="BF52" s="118">
        <v>0</v>
      </c>
      <c r="BG52" s="118">
        <v>0</v>
      </c>
      <c r="BH52" s="118">
        <v>0</v>
      </c>
      <c r="BI52" s="118">
        <v>0</v>
      </c>
      <c r="BJ52" s="118">
        <v>0.03</v>
      </c>
      <c r="BK52" s="118">
        <v>0.03</v>
      </c>
      <c r="BL52" s="118">
        <v>0.69699999999999995</v>
      </c>
      <c r="BM52" s="118">
        <v>0.76200000000000001</v>
      </c>
      <c r="BN52" s="118">
        <v>0.71099999999999997</v>
      </c>
      <c r="BO52" s="118">
        <v>0.71</v>
      </c>
      <c r="BP52" s="118">
        <v>0</v>
      </c>
      <c r="BQ52" s="118">
        <v>0</v>
      </c>
      <c r="BR52" s="118">
        <v>0</v>
      </c>
      <c r="BS52" s="118">
        <v>0</v>
      </c>
      <c r="BT52" s="118">
        <v>3.4000000000000002E-2</v>
      </c>
      <c r="BU52" s="118">
        <v>3.4000000000000002E-2</v>
      </c>
      <c r="BV52" s="118">
        <v>0.79700000000000004</v>
      </c>
      <c r="BW52" s="118">
        <v>0.871</v>
      </c>
      <c r="BX52" s="118">
        <v>0.81299999999999994</v>
      </c>
      <c r="BY52" s="118">
        <v>0.81100000000000005</v>
      </c>
      <c r="BZ52" s="118">
        <v>0</v>
      </c>
      <c r="CA52" s="118">
        <v>0</v>
      </c>
      <c r="CB52" s="118">
        <v>0</v>
      </c>
      <c r="CC52" s="118">
        <v>0</v>
      </c>
      <c r="CD52" s="118">
        <v>3.9E-2</v>
      </c>
      <c r="CE52" s="118">
        <v>3.9E-2</v>
      </c>
      <c r="CF52" s="118">
        <v>0.89700000000000002</v>
      </c>
      <c r="CG52" s="118">
        <v>0.98</v>
      </c>
      <c r="CH52" s="118">
        <v>0.91400000000000003</v>
      </c>
      <c r="CI52" s="118">
        <v>0.91300000000000003</v>
      </c>
      <c r="CJ52" s="118">
        <v>0</v>
      </c>
      <c r="CK52" s="118">
        <v>0</v>
      </c>
      <c r="CL52" s="118">
        <v>0</v>
      </c>
      <c r="CM52" s="118">
        <v>0</v>
      </c>
    </row>
  </sheetData>
  <conditionalFormatting sqref="B2:CM52">
    <cfRule type="expression" dxfId="4" priority="1">
      <formula>B2&lt;0.0000000000001</formula>
    </cfRule>
  </conditionalFormatting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15</vt:i4>
      </vt:variant>
    </vt:vector>
  </HeadingPairs>
  <TitlesOfParts>
    <vt:vector size="15" baseType="lpstr">
      <vt:lpstr>PRESENTATION</vt:lpstr>
      <vt:lpstr>TASKS</vt:lpstr>
      <vt:lpstr>T - Obj &amp; Force Desc</vt:lpstr>
      <vt:lpstr>grasp info</vt:lpstr>
      <vt:lpstr>raw grasp info</vt:lpstr>
      <vt:lpstr>alpha analysis</vt:lpstr>
      <vt:lpstr>force analysis</vt:lpstr>
      <vt:lpstr>raw alpha for graphs</vt:lpstr>
      <vt:lpstr>raw alpha</vt:lpstr>
      <vt:lpstr>raw alpha mod for graphs</vt:lpstr>
      <vt:lpstr>raw alpha mod</vt:lpstr>
      <vt:lpstr>force from alpha</vt:lpstr>
      <vt:lpstr>raw forces fmin</vt:lpstr>
      <vt:lpstr>raw forces vec</vt:lpstr>
      <vt:lpstr>formatting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RICO URIBE Ricardo</dc:creator>
  <cp:lastModifiedBy>RICO URIBE Ricardo</cp:lastModifiedBy>
  <dcterms:created xsi:type="dcterms:W3CDTF">2021-06-22T13:22:45Z</dcterms:created>
  <dcterms:modified xsi:type="dcterms:W3CDTF">2021-10-04T13:48:26Z</dcterms:modified>
</cp:coreProperties>
</file>